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theme/theme1.xml" ContentType="application/vnd.openxmlformats-officedocument.theme+xml"/>
  <Override PartName="/xl/worksheets/sheet1.xml" ContentType="application/vnd.openxmlformats-officedocument.spreadsheetml.worksheet+xml"/>
  <Override PartName="/xl/worksheets/sheet2.xml" ContentType="application/vnd.openxmlformats-officedocument.spreadsheetml.worksheet+xml"/>
  <Override PartName="/xl/styles.xml" ContentType="application/vnd.openxmlformats-officedocument.spreadsheetml.styles+xml"/>
  <Override PartName="/xl/workbook.xml" ContentType="application/vnd.openxmlformats-officedocument.spreadsheetml.sheet.m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Schedule" sheetId="1" state="visible" r:id="rId1"/>
    <sheet xmlns:r="http://schemas.openxmlformats.org/officeDocument/2006/relationships" name="Price limits 2026-27" sheetId="2" state="visible" r:id="rId2"/>
  </sheets>
  <definedNames/>
  <calcPr calcId="124519" fullCalcOnLoad="1"/>
</workbook>
</file>

<file path=xl/styles.xml><?xml version="1.0" encoding="utf-8"?>
<ns0:styleSheet xmlns:ns0="http://schemas.openxmlformats.org/spreadsheetml/2006/main">
  <ns0:numFmts count="4">
    <ns0:numFmt numFmtId="164" formatCode="&quot;$&quot;#,##0.00"/>
    <ns0:numFmt numFmtId="165" formatCode="yyyy-mm-dd"/>
    <ns0:numFmt numFmtId="166" formatCode="d mmm yyyy"/>
    <ns0:numFmt numFmtId="167" formatCode="0.0"/>
  </ns0:numFmts>
  <ns0:fonts count="9">
    <ns0:font>
      <ns0:name val="Calibri"/>
      <ns0:family val="2"/>
      <ns0:color theme="1"/>
      <ns0:sz val="11"/>
      <ns0:scheme val="minor"/>
    </ns0:font>
    <ns0:font>
      <ns0:b val="1"/>
      <ns0:color rgb="002B3252"/>
      <ns0:sz val="12"/>
    </ns0:font>
    <ns0:font>
      <ns0:b val="1"/>
      <ns0:color rgb="00FFFFFF"/>
    </ns0:font>
    <ns0:font>
      <ns0:color rgb="006B6F80"/>
      <ns0:sz val="9"/>
    </ns0:font>
    <ns0:font>
      <ns0:b val="1"/>
      <ns0:color rgb="002B3252"/>
      <ns0:sz val="18"/>
    </ns0:font>
    <ns0:font>
      <ns0:i val="1"/>
      <ns0:color rgb="006B6F80"/>
      <ns0:sz val="10"/>
    </ns0:font>
    <ns0:font>
      <ns0:b val="1"/>
      <ns0:color rgb="002B3252"/>
    </ns0:font>
    <ns0:font>
      <ns0:b val="1"/>
      <ns0:color rgb="002B3252"/>
      <ns0:sz val="14"/>
    </ns0:font>
    <ns0:font>
      <ns0:i val="1"/>
      <ns0:color rgb="006B6F80"/>
      <ns0:sz val="9"/>
    </ns0:font>
  </ns0:fonts>
  <ns0:fills count="7">
    <ns0:fill>
      <ns0:patternFill/>
    </ns0:fill>
    <ns0:fill>
      <ns0:patternFill patternType="gray125"/>
    </ns0:fill>
    <ns0:fill>
      <ns0:patternFill patternType="solid">
        <ns0:fgColor rgb="002B3252"/>
      </ns0:patternFill>
    </ns0:fill>
    <ns0:fill>
      <ns0:patternFill patternType="solid">
        <ns0:fgColor rgb="00FBF9F4"/>
      </ns0:patternFill>
    </ns0:fill>
    <ns0:fill>
      <ns0:patternFill patternType="solid">
        <ns0:fgColor rgb="0097C8F4"/>
      </ns0:patternFill>
    </ns0:fill>
    <ns0:fill>
      <ns0:patternFill patternType="solid">
        <ns0:fgColor rgb="00F8C6DE"/>
      </ns0:patternFill>
    </ns0:fill>
    <ns0:fill>
      <ns0:patternFill patternType="solid">
        <ns0:fgColor rgb="00B0EBCD"/>
      </ns0:patternFill>
    </ns0:fill>
  </ns0:fills>
  <ns0:borders count="2">
    <ns0:border>
      <ns0:left/>
      <ns0:right/>
      <ns0:top/>
      <ns0:bottom/>
      <ns0:diagonal/>
    </ns0:border>
    <ns0:border>
      <ns0:bottom style="thin">
        <ns0:color rgb="00E8E4DA"/>
      </ns0:bottom>
    </ns0:border>
  </ns0:borders>
  <ns0:cellStyleXfs count="1">
    <ns0:xf numFmtId="0" fontId="0" fillId="0" borderId="0"/>
  </ns0:cellStyleXfs>
  <ns0:cellXfs count="20">
    <ns0:xf numFmtId="0" fontId="0" fillId="0" borderId="0" pivotButton="0" quotePrefix="0" xfId="0"/>
    <ns0:xf numFmtId="0" fontId="3" fillId="0" borderId="0" pivotButton="0" quotePrefix="0" xfId="0"/>
    <ns0:xf numFmtId="0" fontId="4" fillId="0" borderId="0" pivotButton="0" quotePrefix="0" xfId="0"/>
    <ns0:xf numFmtId="0" fontId="5" fillId="0" borderId="0" pivotButton="0" quotePrefix="0" xfId="0"/>
    <ns0:xf numFmtId="0" fontId="6" fillId="0" borderId="0" pivotButton="0" quotePrefix="0" xfId="0"/>
    <ns0:xf numFmtId="0" fontId="0" fillId="3" borderId="0" pivotButton="0" quotePrefix="0" xfId="0"/>
    <ns0:xf numFmtId="166" fontId="0" fillId="3" borderId="0" pivotButton="0" quotePrefix="0" xfId="0"/>
    <ns0:xf numFmtId="164" fontId="7" fillId="0" borderId="0" pivotButton="0" quotePrefix="0" xfId="0"/>
    <ns0:xf numFmtId="0" fontId="2" fillId="2" borderId="0" applyAlignment="1" pivotButton="0" quotePrefix="0" xfId="0">
      <ns0:alignment vertical="center" wrapText="1"/>
    </ns0:xf>
    <ns0:xf numFmtId="0" fontId="0" fillId="3" borderId="1" pivotButton="0" quotePrefix="0" xfId="0"/>
    <ns0:xf numFmtId="0" fontId="0" fillId="0" borderId="1" pivotButton="0" quotePrefix="0" xfId="0"/>
    <ns0:xf numFmtId="164" fontId="0" fillId="0" borderId="1" pivotButton="0" quotePrefix="0" xfId="0"/>
    <ns0:xf numFmtId="167" fontId="0" fillId="0" borderId="1" pivotButton="0" quotePrefix="0" xfId="0"/>
    <ns0:xf numFmtId="0" fontId="1" fillId="0" borderId="0" pivotButton="0" quotePrefix="0" xfId="0"/>
    <ns0:xf numFmtId="0" fontId="0" fillId="4" borderId="0" pivotButton="0" quotePrefix="0" xfId="0"/>
    <ns0:xf numFmtId="164" fontId="0" fillId="0" borderId="0" pivotButton="0" quotePrefix="0" xfId="0"/>
    <ns0:xf numFmtId="0" fontId="0" fillId="5" borderId="0" pivotButton="0" quotePrefix="0" xfId="0"/>
    <ns0:xf numFmtId="0" fontId="0" fillId="6" borderId="0" pivotButton="0" quotePrefix="0" xfId="0"/>
    <ns0:xf numFmtId="0" fontId="8" fillId="0" borderId="0" pivotButton="0" quotePrefix="0" xfId="0"/>
    <ns0:xf numFmtId="167" fontId="0" fillId="0" borderId="0" pivotButton="0" quotePrefix="0" xfId="0"/>
  </ns0:cellXfs>
  <ns0:cellStyles count="1">
    <ns0:cellStyle name="Normal" xfId="0" builtinId="0" hidden="0"/>
  </ns0:cellStyles>
  <ns0:tableStyles count="0" defaultTableStyle="TableStyleMedium9" defaultPivotStyle="PivotStyleLight16"/>
  <ns0:colors>
    <ns0:indexedColors>
      <ns0:rgbColor rgb="00000000"/>
      <ns0:rgbColor rgb="00FFFFFF"/>
      <ns0:rgbColor rgb="00FF0000"/>
      <ns0:rgbColor rgb="0000FF00"/>
      <ns0:rgbColor rgb="000000FF"/>
      <ns0:rgbColor rgb="00FFFF00"/>
      <ns0:rgbColor rgb="00FF00FF"/>
      <ns0:rgbColor rgb="0000FFFF"/>
      <ns0:rgbColor rgb="00000000"/>
      <ns0:rgbColor rgb="00FFFFFF"/>
      <ns0:rgbColor rgb="00FF0000"/>
      <ns0:rgbColor rgb="0000FF00"/>
      <ns0:rgbColor rgb="000000FF"/>
      <ns0:rgbColor rgb="00FFFF00"/>
      <ns0:rgbColor rgb="00FF00FF"/>
      <ns0:rgbColor rgb="0000FFFF"/>
      <ns0:rgbColor rgb="00800000"/>
      <ns0:rgbColor rgb="00008000"/>
      <ns0:rgbColor rgb="00000080"/>
      <ns0:rgbColor rgb="00808000"/>
      <ns0:rgbColor rgb="00800080"/>
      <ns0:rgbColor rgb="00008080"/>
      <ns0:rgbColor rgb="00C0C0C0"/>
      <ns0:rgbColor rgb="00808080"/>
      <ns0:rgbColor rgb="009999FF"/>
      <ns0:rgbColor rgb="00993366"/>
      <ns0:rgbColor rgb="00FFFFCC"/>
      <ns0:rgbColor rgb="00CCFFFF"/>
      <ns0:rgbColor rgb="00660066"/>
      <ns0:rgbColor rgb="00FF8080"/>
      <ns0:rgbColor rgb="000066CC"/>
      <ns0:rgbColor rgb="00CCCCFF"/>
      <ns0:rgbColor rgb="00000080"/>
      <ns0:rgbColor rgb="00FF00FF"/>
      <ns0:rgbColor rgb="00FFFF00"/>
      <ns0:rgbColor rgb="0000FFFF"/>
      <ns0:rgbColor rgb="00800080"/>
      <ns0:rgbColor rgb="00800000"/>
      <ns0:rgbColor rgb="00008080"/>
      <ns0:rgbColor rgb="000000FF"/>
      <ns0:rgbColor rgb="0000CCFF"/>
      <ns0:rgbColor rgb="00CCFFFF"/>
      <ns0:rgbColor rgb="00CCFFCC"/>
      <ns0:rgbColor rgb="00FFFF99"/>
      <ns0:rgbColor rgb="0099CCFF"/>
      <ns0:rgbColor rgb="00FF99CC"/>
      <ns0:rgbColor rgb="00CC99FF"/>
      <ns0:rgbColor rgb="00FFCC99"/>
      <ns0:rgbColor rgb="003366FF"/>
      <ns0:rgbColor rgb="0033CCCC"/>
      <ns0:rgbColor rgb="0099CC00"/>
      <ns0:rgbColor rgb="00FFCC00"/>
      <ns0:rgbColor rgb="00FF9900"/>
      <ns0:rgbColor rgb="00FF6600"/>
      <ns0:rgbColor rgb="00666699"/>
      <ns0:rgbColor rgb="00969696"/>
      <ns0:rgbColor rgb="00003366"/>
      <ns0:rgbColor rgb="00339966"/>
      <ns0:rgbColor rgb="00003300"/>
      <ns0:rgbColor rgb="00333300"/>
      <ns0:rgbColor rgb="00993300"/>
      <ns0:rgbColor rgb="00993366"/>
      <ns0:rgbColor rgb="00333399"/>
      <ns0:rgbColor rgb="00333333"/>
    </ns0:indexedColors>
  </ns0:colors>
</ns0: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worksheet" Target="/xl/worksheets/sheet2.xml"/><Relationship Id="rId1" Type="http://schemas.openxmlformats.org/officeDocument/2006/relationships/worksheet" Target="/xl/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ns0:worksheet xmlns:ns0="http://schemas.openxmlformats.org/spreadsheetml/2006/main">
  <ns0:sheetPr>
    <ns0:tabColor rgb="00FAD744"/>
    <ns0:outlinePr summaryBelow="1" summaryRight="1"/>
    <ns0:pageSetUpPr/>
  </ns0:sheetPr>
  <ns0:dimension ref="A1:K53"/>
  <ns0:sheetViews>
    <ns0:sheetView workbookViewId="0">
      <ns0:pane ySplit="12" topLeftCell="A13" activePane="bottomLeft" state="frozen"/>
      <ns0:selection pane="bottomLeft" activeCell="A1" sqref="A1"/>
    </ns0:sheetView>
  </ns0:sheetViews>
  <ns0:sheetFormatPr baseColWidth="8" defaultRowHeight="15"/>
  <ns0:cols>
    <ns0:col width="40" customWidth="1" min="1" max="1"/>
    <ns0:col width="18" customWidth="1" min="2" max="2"/>
    <ns0:col width="20" customWidth="1" min="3" max="3"/>
    <ns0:col width="16" customWidth="1" min="4" max="4"/>
    <ns0:col width="16" customWidth="1" min="5" max="5"/>
    <ns0:col width="10" customWidth="1" min="6" max="6"/>
    <ns0:col width="10" customWidth="1" min="7" max="7"/>
    <ns0:col width="13" customWidth="1" min="8" max="8"/>
    <ns0:col width="11" customWidth="1" min="9" max="9"/>
    <ns0:col width="11" customWidth="1" min="10" max="10"/>
    <ns0:col width="14" customWidth="1" min="11" max="11"/>
  </ns0:cols>
  <ns0:sheetData>
    <ns0:row r="1">
      <ns0:c r="A1" s="1" t="inlineStr">
        <ns0:is>
          <ns0:t>Unify Disability Services · U-Hub toolkit</ns0:t>
        </ns0:is>
      </ns0:c>
    </ns0:row>
    <ns0:row r="2">
      <ns0:c r="A2" s="2" t="inlineStr">
        <ns0:is>
          <ns0:t>Schedule of supports</ns0:t>
        </ns0:is>
      </ns0:c>
    </ns0:row>
    <ns0:row r="3">
      <ns0:c r="A3" s="3" t="str">
        <ns0:v>Choose cream inputs. Selected hourly price limits are maximums; agree actual rates with your provider.</ns0:v>
      </ns0:c>
    </ns0:row>
    <ns0:row r="5">
      <ns0:c r="A5" s="4" t="inlineStr">
        <ns0:is>
          <ns0:t>Participant</ns0:t>
        </ns0:is>
      </ns0:c>
      <ns0:c r="B5" s="5" t="inlineStr"/>
    </ns0:row>
    <ns0:row r="6">
      <ns0:c r="A6" s="4" t="inlineStr">
        <ns0:is>
          <ns0:t>NDIS number</ns0:t>
        </ns0:is>
      </ns0:c>
      <ns0:c r="B6" s="5" t="inlineStr"/>
    </ns0:row>
    <ns0:row r="7">
      <ns0:c r="A7" s="4" t="inlineStr">
        <ns0:is>
          <ns0:t>Provider</ns0:t>
        </ns0:is>
      </ns0:c>
      <ns0:c r="B7" s="5" t="inlineStr">
        <ns0:is>
          <ns0:t>Unify Disability Services</ns0:t>
        </ns0:is>
      </ns0:c>
    </ns0:row>
    <ns0:row r="8">
      <ns0:c r="A8" s="4" t="inlineStr">
        <ns0:is>
          <ns0:t>Plan start</ns0:t>
        </ns0:is>
      </ns0:c>
      <ns0:c r="B8" s="6" t="n">
        <ns0:v>46293</ns0:v>
      </ns0:c>
      <ns0:c r="D8" s="4" t="inlineStr">
        <ns0:is>
          <ns0:t>Weeks in plan</ns0:t>
        </ns0:is>
      </ns0:c>
      <ns0:c r="E8" t="n" s="19">
        <ns0:f>IF(OR(NOT(ISNUMBER(B8)),NOT(ISNUMBER(B9)),B9&lt;=B8),"",(B9-B8)/7)</ns0:f>
        <ns0:v>52.142857142857146</ns0:v>
      </ns0:c>
    </ns0:row>
    <ns0:row r="9">
      <ns0:c r="A9" s="4" t="inlineStr">
        <ns0:is>
          <ns0:t>Plan end</ns0:t>
        </ns0:is>
      </ns0:c>
      <ns0:c r="B9" s="6" t="n">
        <ns0:v>46658</ns0:v>
      </ns0:c>
      <ns0:c r="D9" s="4" t="inlineStr">
        <ns0:is>
          <ns0:t>Plan total</ns0:t>
        </ns0:is>
      </ns0:c>
      <ns0:c r="E9" s="7" t="n">
        <ns0:f>IF(E8="","Check dates",IF(COUNTIF(K13:K42,"Check inputs")&gt;0,"Check inputs",SUM(K13:K42)))</ns0:f>
        <ns0:v>35746.01428571429</ns0:v>
      </ns0:c>
    </ns0:row>
    <ns0:row r="12">
      <ns0:c r="A12" s="8" t="inlineStr">
        <ns0:is>
          <ns0:t>Support</ns0:t>
        </ns0:is>
      </ns0:c>
      <ns0:c r="B12" s="8" t="inlineStr">
        <ns0:is>
          <ns0:t>Item number</ns0:t>
        </ns0:is>
      </ns0:c>
      <ns0:c r="C12" s="8" t="inlineStr">
        <ns0:is>
          <ns0:t>Budget category</ns0:t>
        </ns0:is>
      </ns0:c>
      <ns0:c r="D12" s="8" t="inlineStr">
        <ns0:is>
          <ns0:t>Zone</ns0:t>
        </ns0:is>
      </ns0:c>
      <ns0:c r="E12" s="8" t="inlineStr">
        <ns0:is>
          <ns0:t>Rate</ns0:t>
        </ns0:is>
      </ns0:c>
      <ns0:c r="F12" s="8" t="inlineStr">
        <ns0:is>
          <ns0:t>Hours per session</ns0:t>
        </ns0:is>
      </ns0:c>
      <ns0:c r="G12" s="8" t="inlineStr">
        <ns0:is>
          <ns0:t>Sessions</ns0:t>
        </ns0:is>
      </ns0:c>
      <ns0:c r="H12" s="8" t="inlineStr">
        <ns0:is>
          <ns0:t>Frequency</ns0:t>
        </ns0:is>
      </ns0:c>
      <ns0:c r="I12" s="8" t="inlineStr">
        <ns0:is>
          <ns0:t>Times per plan</ns0:t>
        </ns0:is>
      </ns0:c>
      <ns0:c r="J12" s="8" t="inlineStr">
        <ns0:is>
          <ns0:t>Total hours</ns0:t>
        </ns0:is>
      </ns0:c>
      <ns0:c r="K12" s="8" t="inlineStr">
        <ns0:is>
          <ns0:t>Total</ns0:t>
        </ns0:is>
      </ns0:c>
    </ns0:row>
    <ns0:row r="13">
      <ns0:c r="A13" s="9" t="inlineStr">
        <ns0:is>
          <ns0:t>Occupational therapy</ns0:t>
        </ns0:is>
      </ns0:c>
      <ns0:c r="B13" s="10" t="str">
        <ns0:f>IF(A13="","",IFERROR(INDEX('Price limits 2026-27'!$B$4:$B$103,MATCH(A13,'Price limits 2026-27'!$A$4:$A$103,0)),"Check inputs"))</ns0:f>
        <ns0:v>15_617_0128_1_3</ns0:v>
      </ns0:c>
      <ns0:c r="C13" s="10" t="str">
        <ns0:f>IF(A13="","",IFERROR(INDEX('Price limits 2026-27'!$D$4:$D$103,MATCH(A13,'Price limits 2026-27'!$A$4:$A$103,0)),"Check inputs"))</ns0:f>
        <ns0:v>Capacity building</ns0:v>
      </ns0:c>
      <ns0:c r="D13" s="9" t="inlineStr">
        <ns0:is>
          <ns0:t>National</ns0:t>
        </ns0:is>
      </ns0:c>
      <ns0:c r="E13" s="11" t="n">
        <ns0:f>IF(A13="","",IFERROR(INDEX(CHOOSE(MATCH(D13,{"National","Remote","Very remote"},0),'Price limits 2026-27'!$E$4:$E$103,'Price limits 2026-27'!$F$4:$F$103,'Price limits 2026-27'!$G$4:$G$103),MATCH(A13,'Price limits 2026-27'!$A$4:$A$103,0)),"Check inputs"))</ns0:f>
        <ns0:v>193.99</ns0:v>
      </ns0:c>
      <ns0:c r="F13" s="9" t="n">
        <ns0:v>1</ns0:v>
      </ns0:c>
      <ns0:c r="G13" s="9" t="n">
        <ns0:v>1</ns0:v>
      </ns0:c>
      <ns0:c r="H13" s="9" t="inlineStr">
        <ns0:is>
          <ns0:t>per week</ns0:t>
        </ns0:is>
      </ns0:c>
      <ns0:c r="I13" s="12" t="n">
        <ns0:f>IF(A13="","",IF(H13="per week",$E$8,IF(H13="per fortnight",$E$8/2,IF(H13="per month",$E$8*12/52,IF(H13="in total",1,"Check inputs")))))</ns0:f>
        <ns0:v>52.142857142857146</ns0:v>
      </ns0:c>
      <ns0:c r="J13" s="12" t="n">
        <ns0:f>IF(A13="","",IF(OR(NOT(ISNUMBER(F13)),F13&lt;=0,NOT(ISNUMBER(G13)),G13&lt;=0,NOT(ISNUMBER(I13))),"Check inputs",F13*G13*I13))</ns0:f>
        <ns0:v>52.142857142857146</ns0:v>
      </ns0:c>
      <ns0:c r="K13" s="11" t="n">
        <ns0:f>IF(A13="","",IF(OR($E$8="",NOT(ISNUMBER(E13)),NOT(ISNUMBER(J13))),"Check inputs",E13*J13))</ns0:f>
        <ns0:v>10115.192857142858</ns0:v>
      </ns0:c>
    </ns0:row>
    <ns0:row r="14">
      <ns0:c r="A14" s="9" t="inlineStr">
        <ns0:is>
          <ns0:t>Coordination of supports (level 2)</ns0:t>
        </ns0:is>
      </ns0:c>
      <ns0:c r="B14" s="10" t="str">
        <ns0:f>IF(A14="","",IFERROR(INDEX('Price limits 2026-27'!$B$4:$B$103,MATCH(A14,'Price limits 2026-27'!$A$4:$A$103,0)),"Check inputs"))</ns0:f>
        <ns0:v>07_002_0106_8_3</ns0:v>
      </ns0:c>
      <ns0:c r="C14" s="10" t="str">
        <ns0:f>IF(A14="","",IFERROR(INDEX('Price limits 2026-27'!$D$4:$D$103,MATCH(A14,'Price limits 2026-27'!$A$4:$A$103,0)),"Check inputs"))</ns0:f>
        <ns0:v>Support coordination</ns0:v>
      </ns0:c>
      <ns0:c r="D14" s="9" t="inlineStr">
        <ns0:is>
          <ns0:t>National</ns0:t>
        </ns0:is>
      </ns0:c>
      <ns0:c r="E14" s="11" t="n">
        <ns0:f>IF(A14="","",IFERROR(INDEX(CHOOSE(MATCH(D14,{"National","Remote","Very remote"},0),'Price limits 2026-27'!$E$4:$E$103,'Price limits 2026-27'!$F$4:$F$103,'Price limits 2026-27'!$G$4:$G$103),MATCH(A14,'Price limits 2026-27'!$A$4:$A$103,0)),"Check inputs"))</ns0:f>
        <ns0:v>100.14</ns0:v>
      </ns0:c>
      <ns0:c r="F14" s="9" t="n">
        <ns0:v>1</ns0:v>
      </ns0:c>
      <ns0:c r="G14" s="9" t="n">
        <ns0:v>1</ns0:v>
      </ns0:c>
      <ns0:c r="H14" s="9" t="inlineStr">
        <ns0:is>
          <ns0:t>per fortnight</ns0:t>
        </ns0:is>
      </ns0:c>
      <ns0:c r="I14" s="12" t="n">
        <ns0:f>IF(A14="","",IF(H14="per week",$E$8,IF(H14="per fortnight",$E$8/2,IF(H14="per month",$E$8*12/52,IF(H14="in total",1,"Check inputs")))))</ns0:f>
        <ns0:v>26.071428571428573</ns0:v>
      </ns0:c>
      <ns0:c r="J14" s="12" t="n">
        <ns0:f>IF(A14="","",IF(OR(NOT(ISNUMBER(F14)),F14&lt;=0,NOT(ISNUMBER(G14)),G14&lt;=0,NOT(ISNUMBER(I14))),"Check inputs",F14*G14*I14))</ns0:f>
        <ns0:v>26.071428571428573</ns0:v>
      </ns0:c>
      <ns0:c r="K14" s="11" t="n">
        <ns0:f>IF(A14="","",IF(OR($E$8="",NOT(ISNUMBER(E14)),NOT(ISNUMBER(J14))),"Check inputs",E14*J14))</ns0:f>
        <ns0:v>2610.7928571428574</ns0:v>
      </ns0:c>
    </ns0:row>
    <ns0:row r="15">
      <ns0:c r="A15" s="9" t="inlineStr">
        <ns0:is>
          <ns0:t>Self-care, weekday daytime</ns0:t>
        </ns0:is>
      </ns0:c>
      <ns0:c r="B15" s="10" t="str">
        <ns0:f>IF(A15="","",IFERROR(INDEX('Price limits 2026-27'!$B$4:$B$103,MATCH(A15,'Price limits 2026-27'!$A$4:$A$103,0)),"Check inputs"))</ns0:f>
        <ns0:v>01_011_0107_1_1</ns0:v>
      </ns0:c>
      <ns0:c r="C15" s="10" t="str">
        <ns0:f>IF(A15="","",IFERROR(INDEX('Price limits 2026-27'!$D$4:$D$103,MATCH(A15,'Price limits 2026-27'!$A$4:$A$103,0)),"Check inputs"))</ns0:f>
        <ns0:v>Core</ns0:v>
      </ns0:c>
      <ns0:c r="D15" s="9" t="inlineStr">
        <ns0:is>
          <ns0:t>National</ns0:t>
        </ns0:is>
      </ns0:c>
      <ns0:c r="E15" s="11" t="n">
        <ns0:f>IF(A15="","",IFERROR(INDEX(CHOOSE(MATCH(D15,{"National","Remote","Very remote"},0),'Price limits 2026-27'!$E$4:$E$103,'Price limits 2026-27'!$F$4:$F$103,'Price limits 2026-27'!$G$4:$G$103),MATCH(A15,'Price limits 2026-27'!$A$4:$A$103,0)),"Check inputs"))</ns0:f>
        <ns0:v>73.58</ns0:v>
      </ns0:c>
      <ns0:c r="F15" s="9" t="n">
        <ns0:v>3</ns0:v>
      </ns0:c>
      <ns0:c r="G15" s="9" t="n">
        <ns0:v>2</ns0:v>
      </ns0:c>
      <ns0:c r="H15" s="9" t="inlineStr">
        <ns0:is>
          <ns0:t>per week</ns0:t>
        </ns0:is>
      </ns0:c>
      <ns0:c r="I15" s="12" t="n">
        <ns0:f>IF(A15="","",IF(H15="per week",$E$8,IF(H15="per fortnight",$E$8/2,IF(H15="per month",$E$8*12/52,IF(H15="in total",1,"Check inputs")))))</ns0:f>
        <ns0:v>52.142857142857146</ns0:v>
      </ns0:c>
      <ns0:c r="J15" s="12" t="n">
        <ns0:f>IF(A15="","",IF(OR(NOT(ISNUMBER(F15)),F15&lt;=0,NOT(ISNUMBER(G15)),G15&lt;=0,NOT(ISNUMBER(I15))),"Check inputs",F15*G15*I15))</ns0:f>
        <ns0:v>312.8571428571429</ns0:v>
      </ns0:c>
      <ns0:c r="K15" s="11" t="n">
        <ns0:f>IF(A15="","",IF(OR($E$8="",NOT(ISNUMBER(E15)),NOT(ISNUMBER(J15))),"Check inputs",E15*J15))</ns0:f>
        <ns0:v>23020.028571428575</ns0:v>
      </ns0:c>
    </ns0:row>
    <ns0:row r="16">
      <ns0:c r="A16" s="9" t="n"/>
      <ns0:c r="B16" s="10" t="str">
        <ns0:f>IF(A16="","",IFERROR(INDEX('Price limits 2026-27'!$B$4:$B$103,MATCH(A16,'Price limits 2026-27'!$A$4:$A$103,0)),"Check inputs"))</ns0:f>
      </ns0:c>
      <ns0:c r="C16" s="10" t="str">
        <ns0:f>IF(A16="","",IFERROR(INDEX('Price limits 2026-27'!$D$4:$D$103,MATCH(A16,'Price limits 2026-27'!$A$4:$A$103,0)),"Check inputs"))</ns0:f>
      </ns0:c>
      <ns0:c r="D16" s="9" t="inlineStr">
        <ns0:is>
          <ns0:t>National</ns0:t>
        </ns0:is>
      </ns0:c>
      <ns0:c r="E16" s="11" t="str">
        <ns0:f>IF(A16="","",IFERROR(INDEX(CHOOSE(MATCH(D16,{"National","Remote","Very remote"},0),'Price limits 2026-27'!$E$4:$E$103,'Price limits 2026-27'!$F$4:$F$103,'Price limits 2026-27'!$G$4:$G$103),MATCH(A16,'Price limits 2026-27'!$A$4:$A$103,0)),"Check inputs"))</ns0:f>
      </ns0:c>
      <ns0:c r="F16" s="9" t="n"/>
      <ns0:c r="G16" s="9" t="n"/>
      <ns0:c r="H16" s="9" t="inlineStr">
        <ns0:is>
          <ns0:t>per week</ns0:t>
        </ns0:is>
      </ns0:c>
      <ns0:c r="I16" s="12" t="str">
        <ns0:f>IF(A16="","",IF(H16="per week",$E$8,IF(H16="per fortnight",$E$8/2,IF(H16="per month",$E$8*12/52,IF(H16="in total",1,"Check inputs")))))</ns0:f>
      </ns0:c>
      <ns0:c r="J16" s="12" t="str">
        <ns0:f>IF(A16="","",IF(OR(NOT(ISNUMBER(F16)),F16&lt;=0,NOT(ISNUMBER(G16)),G16&lt;=0,NOT(ISNUMBER(I16))),"Check inputs",F16*G16*I16))</ns0:f>
      </ns0:c>
      <ns0:c r="K16" s="11" t="str">
        <ns0:f>IF(A16="","",IF(OR($E$8="",NOT(ISNUMBER(E16)),NOT(ISNUMBER(J16))),"Check inputs",E16*J16))</ns0:f>
      </ns0:c>
    </ns0:row>
    <ns0:row r="17">
      <ns0:c r="A17" s="9" t="n"/>
      <ns0:c r="B17" s="10" t="str">
        <ns0:f>IF(A17="","",IFERROR(INDEX('Price limits 2026-27'!$B$4:$B$103,MATCH(A17,'Price limits 2026-27'!$A$4:$A$103,0)),"Check inputs"))</ns0:f>
      </ns0:c>
      <ns0:c r="C17" s="10" t="str">
        <ns0:f>IF(A17="","",IFERROR(INDEX('Price limits 2026-27'!$D$4:$D$103,MATCH(A17,'Price limits 2026-27'!$A$4:$A$103,0)),"Check inputs"))</ns0:f>
      </ns0:c>
      <ns0:c r="D17" s="9" t="inlineStr">
        <ns0:is>
          <ns0:t>National</ns0:t>
        </ns0:is>
      </ns0:c>
      <ns0:c r="E17" s="11" t="str">
        <ns0:f>IF(A17="","",IFERROR(INDEX(CHOOSE(MATCH(D17,{"National","Remote","Very remote"},0),'Price limits 2026-27'!$E$4:$E$103,'Price limits 2026-27'!$F$4:$F$103,'Price limits 2026-27'!$G$4:$G$103),MATCH(A17,'Price limits 2026-27'!$A$4:$A$103,0)),"Check inputs"))</ns0:f>
      </ns0:c>
      <ns0:c r="F17" s="9" t="n"/>
      <ns0:c r="G17" s="9" t="n"/>
      <ns0:c r="H17" s="9" t="inlineStr">
        <ns0:is>
          <ns0:t>per week</ns0:t>
        </ns0:is>
      </ns0:c>
      <ns0:c r="I17" s="12" t="str">
        <ns0:f>IF(A17="","",IF(H17="per week",$E$8,IF(H17="per fortnight",$E$8/2,IF(H17="per month",$E$8*12/52,IF(H17="in total",1,"Check inputs")))))</ns0:f>
      </ns0:c>
      <ns0:c r="J17" s="12" t="str">
        <ns0:f>IF(A17="","",IF(OR(NOT(ISNUMBER(F17)),F17&lt;=0,NOT(ISNUMBER(G17)),G17&lt;=0,NOT(ISNUMBER(I17))),"Check inputs",F17*G17*I17))</ns0:f>
      </ns0:c>
      <ns0:c r="K17" s="11" t="str">
        <ns0:f>IF(A17="","",IF(OR($E$8="",NOT(ISNUMBER(E17)),NOT(ISNUMBER(J17))),"Check inputs",E17*J17))</ns0:f>
      </ns0:c>
    </ns0:row>
    <ns0:row r="18">
      <ns0:c r="A18" s="9" t="n"/>
      <ns0:c r="B18" s="10" t="str">
        <ns0:f>IF(A18="","",IFERROR(INDEX('Price limits 2026-27'!$B$4:$B$103,MATCH(A18,'Price limits 2026-27'!$A$4:$A$103,0)),"Check inputs"))</ns0:f>
      </ns0:c>
      <ns0:c r="C18" s="10" t="str">
        <ns0:f>IF(A18="","",IFERROR(INDEX('Price limits 2026-27'!$D$4:$D$103,MATCH(A18,'Price limits 2026-27'!$A$4:$A$103,0)),"Check inputs"))</ns0:f>
      </ns0:c>
      <ns0:c r="D18" s="9" t="inlineStr">
        <ns0:is>
          <ns0:t>National</ns0:t>
        </ns0:is>
      </ns0:c>
      <ns0:c r="E18" s="11" t="str">
        <ns0:f>IF(A18="","",IFERROR(INDEX(CHOOSE(MATCH(D18,{"National","Remote","Very remote"},0),'Price limits 2026-27'!$E$4:$E$103,'Price limits 2026-27'!$F$4:$F$103,'Price limits 2026-27'!$G$4:$G$103),MATCH(A18,'Price limits 2026-27'!$A$4:$A$103,0)),"Check inputs"))</ns0:f>
      </ns0:c>
      <ns0:c r="F18" s="9" t="n"/>
      <ns0:c r="G18" s="9" t="n"/>
      <ns0:c r="H18" s="9" t="inlineStr">
        <ns0:is>
          <ns0:t>per week</ns0:t>
        </ns0:is>
      </ns0:c>
      <ns0:c r="I18" s="12" t="str">
        <ns0:f>IF(A18="","",IF(H18="per week",$E$8,IF(H18="per fortnight",$E$8/2,IF(H18="per month",$E$8*12/52,IF(H18="in total",1,"Check inputs")))))</ns0:f>
      </ns0:c>
      <ns0:c r="J18" s="12" t="str">
        <ns0:f>IF(A18="","",IF(OR(NOT(ISNUMBER(F18)),F18&lt;=0,NOT(ISNUMBER(G18)),G18&lt;=0,NOT(ISNUMBER(I18))),"Check inputs",F18*G18*I18))</ns0:f>
      </ns0:c>
      <ns0:c r="K18" s="11" t="str">
        <ns0:f>IF(A18="","",IF(OR($E$8="",NOT(ISNUMBER(E18)),NOT(ISNUMBER(J18))),"Check inputs",E18*J18))</ns0:f>
      </ns0:c>
    </ns0:row>
    <ns0:row r="19">
      <ns0:c r="A19" s="9" t="n"/>
      <ns0:c r="B19" s="10" t="str">
        <ns0:f>IF(A19="","",IFERROR(INDEX('Price limits 2026-27'!$B$4:$B$103,MATCH(A19,'Price limits 2026-27'!$A$4:$A$103,0)),"Check inputs"))</ns0:f>
      </ns0:c>
      <ns0:c r="C19" s="10" t="str">
        <ns0:f>IF(A19="","",IFERROR(INDEX('Price limits 2026-27'!$D$4:$D$103,MATCH(A19,'Price limits 2026-27'!$A$4:$A$103,0)),"Check inputs"))</ns0:f>
      </ns0:c>
      <ns0:c r="D19" s="9" t="inlineStr">
        <ns0:is>
          <ns0:t>National</ns0:t>
        </ns0:is>
      </ns0:c>
      <ns0:c r="E19" s="11" t="str">
        <ns0:f>IF(A19="","",IFERROR(INDEX(CHOOSE(MATCH(D19,{"National","Remote","Very remote"},0),'Price limits 2026-27'!$E$4:$E$103,'Price limits 2026-27'!$F$4:$F$103,'Price limits 2026-27'!$G$4:$G$103),MATCH(A19,'Price limits 2026-27'!$A$4:$A$103,0)),"Check inputs"))</ns0:f>
      </ns0:c>
      <ns0:c r="F19" s="9" t="n"/>
      <ns0:c r="G19" s="9" t="n"/>
      <ns0:c r="H19" s="9" t="inlineStr">
        <ns0:is>
          <ns0:t>per week</ns0:t>
        </ns0:is>
      </ns0:c>
      <ns0:c r="I19" s="12" t="str">
        <ns0:f>IF(A19="","",IF(H19="per week",$E$8,IF(H19="per fortnight",$E$8/2,IF(H19="per month",$E$8*12/52,IF(H19="in total",1,"Check inputs")))))</ns0:f>
      </ns0:c>
      <ns0:c r="J19" s="12" t="str">
        <ns0:f>IF(A19="","",IF(OR(NOT(ISNUMBER(F19)),F19&lt;=0,NOT(ISNUMBER(G19)),G19&lt;=0,NOT(ISNUMBER(I19))),"Check inputs",F19*G19*I19))</ns0:f>
      </ns0:c>
      <ns0:c r="K19" s="11" t="str">
        <ns0:f>IF(A19="","",IF(OR($E$8="",NOT(ISNUMBER(E19)),NOT(ISNUMBER(J19))),"Check inputs",E19*J19))</ns0:f>
      </ns0:c>
    </ns0:row>
    <ns0:row r="20">
      <ns0:c r="A20" s="9" t="n"/>
      <ns0:c r="B20" s="10" t="str">
        <ns0:f>IF(A20="","",IFERROR(INDEX('Price limits 2026-27'!$B$4:$B$103,MATCH(A20,'Price limits 2026-27'!$A$4:$A$103,0)),"Check inputs"))</ns0:f>
      </ns0:c>
      <ns0:c r="C20" s="10" t="str">
        <ns0:f>IF(A20="","",IFERROR(INDEX('Price limits 2026-27'!$D$4:$D$103,MATCH(A20,'Price limits 2026-27'!$A$4:$A$103,0)),"Check inputs"))</ns0:f>
      </ns0:c>
      <ns0:c r="D20" s="9" t="inlineStr">
        <ns0:is>
          <ns0:t>National</ns0:t>
        </ns0:is>
      </ns0:c>
      <ns0:c r="E20" s="11" t="str">
        <ns0:f>IF(A20="","",IFERROR(INDEX(CHOOSE(MATCH(D20,{"National","Remote","Very remote"},0),'Price limits 2026-27'!$E$4:$E$103,'Price limits 2026-27'!$F$4:$F$103,'Price limits 2026-27'!$G$4:$G$103),MATCH(A20,'Price limits 2026-27'!$A$4:$A$103,0)),"Check inputs"))</ns0:f>
      </ns0:c>
      <ns0:c r="F20" s="9" t="n"/>
      <ns0:c r="G20" s="9" t="n"/>
      <ns0:c r="H20" s="9" t="inlineStr">
        <ns0:is>
          <ns0:t>per week</ns0:t>
        </ns0:is>
      </ns0:c>
      <ns0:c r="I20" s="12" t="str">
        <ns0:f>IF(A20="","",IF(H20="per week",$E$8,IF(H20="per fortnight",$E$8/2,IF(H20="per month",$E$8*12/52,IF(H20="in total",1,"Check inputs")))))</ns0:f>
      </ns0:c>
      <ns0:c r="J20" s="12" t="str">
        <ns0:f>IF(A20="","",IF(OR(NOT(ISNUMBER(F20)),F20&lt;=0,NOT(ISNUMBER(G20)),G20&lt;=0,NOT(ISNUMBER(I20))),"Check inputs",F20*G20*I20))</ns0:f>
      </ns0:c>
      <ns0:c r="K20" s="11" t="str">
        <ns0:f>IF(A20="","",IF(OR($E$8="",NOT(ISNUMBER(E20)),NOT(ISNUMBER(J20))),"Check inputs",E20*J20))</ns0:f>
      </ns0:c>
    </ns0:row>
    <ns0:row r="21">
      <ns0:c r="A21" s="9" t="n"/>
      <ns0:c r="B21" s="10" t="str">
        <ns0:f>IF(A21="","",IFERROR(INDEX('Price limits 2026-27'!$B$4:$B$103,MATCH(A21,'Price limits 2026-27'!$A$4:$A$103,0)),"Check inputs"))</ns0:f>
      </ns0:c>
      <ns0:c r="C21" s="10" t="str">
        <ns0:f>IF(A21="","",IFERROR(INDEX('Price limits 2026-27'!$D$4:$D$103,MATCH(A21,'Price limits 2026-27'!$A$4:$A$103,0)),"Check inputs"))</ns0:f>
      </ns0:c>
      <ns0:c r="D21" s="9" t="inlineStr">
        <ns0:is>
          <ns0:t>National</ns0:t>
        </ns0:is>
      </ns0:c>
      <ns0:c r="E21" s="11" t="str">
        <ns0:f>IF(A21="","",IFERROR(INDEX(CHOOSE(MATCH(D21,{"National","Remote","Very remote"},0),'Price limits 2026-27'!$E$4:$E$103,'Price limits 2026-27'!$F$4:$F$103,'Price limits 2026-27'!$G$4:$G$103),MATCH(A21,'Price limits 2026-27'!$A$4:$A$103,0)),"Check inputs"))</ns0:f>
      </ns0:c>
      <ns0:c r="F21" s="9" t="n"/>
      <ns0:c r="G21" s="9" t="n"/>
      <ns0:c r="H21" s="9" t="inlineStr">
        <ns0:is>
          <ns0:t>per week</ns0:t>
        </ns0:is>
      </ns0:c>
      <ns0:c r="I21" s="12" t="str">
        <ns0:f>IF(A21="","",IF(H21="per week",$E$8,IF(H21="per fortnight",$E$8/2,IF(H21="per month",$E$8*12/52,IF(H21="in total",1,"Check inputs")))))</ns0:f>
      </ns0:c>
      <ns0:c r="J21" s="12" t="str">
        <ns0:f>IF(A21="","",IF(OR(NOT(ISNUMBER(F21)),F21&lt;=0,NOT(ISNUMBER(G21)),G21&lt;=0,NOT(ISNUMBER(I21))),"Check inputs",F21*G21*I21))</ns0:f>
      </ns0:c>
      <ns0:c r="K21" s="11" t="str">
        <ns0:f>IF(A21="","",IF(OR($E$8="",NOT(ISNUMBER(E21)),NOT(ISNUMBER(J21))),"Check inputs",E21*J21))</ns0:f>
      </ns0:c>
    </ns0:row>
    <ns0:row r="22">
      <ns0:c r="A22" s="9" t="n"/>
      <ns0:c r="B22" s="10" t="str">
        <ns0:f>IF(A22="","",IFERROR(INDEX('Price limits 2026-27'!$B$4:$B$103,MATCH(A22,'Price limits 2026-27'!$A$4:$A$103,0)),"Check inputs"))</ns0:f>
      </ns0:c>
      <ns0:c r="C22" s="10" t="str">
        <ns0:f>IF(A22="","",IFERROR(INDEX('Price limits 2026-27'!$D$4:$D$103,MATCH(A22,'Price limits 2026-27'!$A$4:$A$103,0)),"Check inputs"))</ns0:f>
      </ns0:c>
      <ns0:c r="D22" s="9" t="inlineStr">
        <ns0:is>
          <ns0:t>National</ns0:t>
        </ns0:is>
      </ns0:c>
      <ns0:c r="E22" s="11" t="str">
        <ns0:f>IF(A22="","",IFERROR(INDEX(CHOOSE(MATCH(D22,{"National","Remote","Very remote"},0),'Price limits 2026-27'!$E$4:$E$103,'Price limits 2026-27'!$F$4:$F$103,'Price limits 2026-27'!$G$4:$G$103),MATCH(A22,'Price limits 2026-27'!$A$4:$A$103,0)),"Check inputs"))</ns0:f>
      </ns0:c>
      <ns0:c r="F22" s="9" t="n"/>
      <ns0:c r="G22" s="9" t="n"/>
      <ns0:c r="H22" s="9" t="inlineStr">
        <ns0:is>
          <ns0:t>per week</ns0:t>
        </ns0:is>
      </ns0:c>
      <ns0:c r="I22" s="12" t="str">
        <ns0:f>IF(A22="","",IF(H22="per week",$E$8,IF(H22="per fortnight",$E$8/2,IF(H22="per month",$E$8*12/52,IF(H22="in total",1,"Check inputs")))))</ns0:f>
      </ns0:c>
      <ns0:c r="J22" s="12" t="str">
        <ns0:f>IF(A22="","",IF(OR(NOT(ISNUMBER(F22)),F22&lt;=0,NOT(ISNUMBER(G22)),G22&lt;=0,NOT(ISNUMBER(I22))),"Check inputs",F22*G22*I22))</ns0:f>
      </ns0:c>
      <ns0:c r="K22" s="11" t="str">
        <ns0:f>IF(A22="","",IF(OR($E$8="",NOT(ISNUMBER(E22)),NOT(ISNUMBER(J22))),"Check inputs",E22*J22))</ns0:f>
      </ns0:c>
    </ns0:row>
    <ns0:row r="23">
      <ns0:c r="A23" s="9" t="n"/>
      <ns0:c r="B23" s="10" t="str">
        <ns0:f>IF(A23="","",IFERROR(INDEX('Price limits 2026-27'!$B$4:$B$103,MATCH(A23,'Price limits 2026-27'!$A$4:$A$103,0)),"Check inputs"))</ns0:f>
      </ns0:c>
      <ns0:c r="C23" s="10" t="str">
        <ns0:f>IF(A23="","",IFERROR(INDEX('Price limits 2026-27'!$D$4:$D$103,MATCH(A23,'Price limits 2026-27'!$A$4:$A$103,0)),"Check inputs"))</ns0:f>
      </ns0:c>
      <ns0:c r="D23" s="9" t="inlineStr">
        <ns0:is>
          <ns0:t>National</ns0:t>
        </ns0:is>
      </ns0:c>
      <ns0:c r="E23" s="11" t="str">
        <ns0:f>IF(A23="","",IFERROR(INDEX(CHOOSE(MATCH(D23,{"National","Remote","Very remote"},0),'Price limits 2026-27'!$E$4:$E$103,'Price limits 2026-27'!$F$4:$F$103,'Price limits 2026-27'!$G$4:$G$103),MATCH(A23,'Price limits 2026-27'!$A$4:$A$103,0)),"Check inputs"))</ns0:f>
      </ns0:c>
      <ns0:c r="F23" s="9" t="n"/>
      <ns0:c r="G23" s="9" t="n"/>
      <ns0:c r="H23" s="9" t="inlineStr">
        <ns0:is>
          <ns0:t>per week</ns0:t>
        </ns0:is>
      </ns0:c>
      <ns0:c r="I23" s="12" t="str">
        <ns0:f>IF(A23="","",IF(H23="per week",$E$8,IF(H23="per fortnight",$E$8/2,IF(H23="per month",$E$8*12/52,IF(H23="in total",1,"Check inputs")))))</ns0:f>
      </ns0:c>
      <ns0:c r="J23" s="12" t="str">
        <ns0:f>IF(A23="","",IF(OR(NOT(ISNUMBER(F23)),F23&lt;=0,NOT(ISNUMBER(G23)),G23&lt;=0,NOT(ISNUMBER(I23))),"Check inputs",F23*G23*I23))</ns0:f>
      </ns0:c>
      <ns0:c r="K23" s="11" t="str">
        <ns0:f>IF(A23="","",IF(OR($E$8="",NOT(ISNUMBER(E23)),NOT(ISNUMBER(J23))),"Check inputs",E23*J23))</ns0:f>
      </ns0:c>
    </ns0:row>
    <ns0:row r="24">
      <ns0:c r="A24" s="9" t="n"/>
      <ns0:c r="B24" s="10" t="str">
        <ns0:f>IF(A24="","",IFERROR(INDEX('Price limits 2026-27'!$B$4:$B$103,MATCH(A24,'Price limits 2026-27'!$A$4:$A$103,0)),"Check inputs"))</ns0:f>
      </ns0:c>
      <ns0:c r="C24" s="10" t="str">
        <ns0:f>IF(A24="","",IFERROR(INDEX('Price limits 2026-27'!$D$4:$D$103,MATCH(A24,'Price limits 2026-27'!$A$4:$A$103,0)),"Check inputs"))</ns0:f>
      </ns0:c>
      <ns0:c r="D24" s="9" t="inlineStr">
        <ns0:is>
          <ns0:t>National</ns0:t>
        </ns0:is>
      </ns0:c>
      <ns0:c r="E24" s="11" t="str">
        <ns0:f>IF(A24="","",IFERROR(INDEX(CHOOSE(MATCH(D24,{"National","Remote","Very remote"},0),'Price limits 2026-27'!$E$4:$E$103,'Price limits 2026-27'!$F$4:$F$103,'Price limits 2026-27'!$G$4:$G$103),MATCH(A24,'Price limits 2026-27'!$A$4:$A$103,0)),"Check inputs"))</ns0:f>
      </ns0:c>
      <ns0:c r="F24" s="9" t="n"/>
      <ns0:c r="G24" s="9" t="n"/>
      <ns0:c r="H24" s="9" t="inlineStr">
        <ns0:is>
          <ns0:t>per week</ns0:t>
        </ns0:is>
      </ns0:c>
      <ns0:c r="I24" s="12" t="str">
        <ns0:f>IF(A24="","",IF(H24="per week",$E$8,IF(H24="per fortnight",$E$8/2,IF(H24="per month",$E$8*12/52,IF(H24="in total",1,"Check inputs")))))</ns0:f>
      </ns0:c>
      <ns0:c r="J24" s="12" t="str">
        <ns0:f>IF(A24="","",IF(OR(NOT(ISNUMBER(F24)),F24&lt;=0,NOT(ISNUMBER(G24)),G24&lt;=0,NOT(ISNUMBER(I24))),"Check inputs",F24*G24*I24))</ns0:f>
      </ns0:c>
      <ns0:c r="K24" s="11" t="str">
        <ns0:f>IF(A24="","",IF(OR($E$8="",NOT(ISNUMBER(E24)),NOT(ISNUMBER(J24))),"Check inputs",E24*J24))</ns0:f>
      </ns0:c>
    </ns0:row>
    <ns0:row r="25">
      <ns0:c r="A25" s="9" t="n"/>
      <ns0:c r="B25" s="10" t="str">
        <ns0:f>IF(A25="","",IFERROR(INDEX('Price limits 2026-27'!$B$4:$B$103,MATCH(A25,'Price limits 2026-27'!$A$4:$A$103,0)),"Check inputs"))</ns0:f>
      </ns0:c>
      <ns0:c r="C25" s="10" t="str">
        <ns0:f>IF(A25="","",IFERROR(INDEX('Price limits 2026-27'!$D$4:$D$103,MATCH(A25,'Price limits 2026-27'!$A$4:$A$103,0)),"Check inputs"))</ns0:f>
      </ns0:c>
      <ns0:c r="D25" s="9" t="inlineStr">
        <ns0:is>
          <ns0:t>National</ns0:t>
        </ns0:is>
      </ns0:c>
      <ns0:c r="E25" s="11" t="str">
        <ns0:f>IF(A25="","",IFERROR(INDEX(CHOOSE(MATCH(D25,{"National","Remote","Very remote"},0),'Price limits 2026-27'!$E$4:$E$103,'Price limits 2026-27'!$F$4:$F$103,'Price limits 2026-27'!$G$4:$G$103),MATCH(A25,'Price limits 2026-27'!$A$4:$A$103,0)),"Check inputs"))</ns0:f>
      </ns0:c>
      <ns0:c r="F25" s="9" t="n"/>
      <ns0:c r="G25" s="9" t="n"/>
      <ns0:c r="H25" s="9" t="inlineStr">
        <ns0:is>
          <ns0:t>per week</ns0:t>
        </ns0:is>
      </ns0:c>
      <ns0:c r="I25" s="12" t="str">
        <ns0:f>IF(A25="","",IF(H25="per week",$E$8,IF(H25="per fortnight",$E$8/2,IF(H25="per month",$E$8*12/52,IF(H25="in total",1,"Check inputs")))))</ns0:f>
      </ns0:c>
      <ns0:c r="J25" s="12" t="str">
        <ns0:f>IF(A25="","",IF(OR(NOT(ISNUMBER(F25)),F25&lt;=0,NOT(ISNUMBER(G25)),G25&lt;=0,NOT(ISNUMBER(I25))),"Check inputs",F25*G25*I25))</ns0:f>
      </ns0:c>
      <ns0:c r="K25" s="11" t="str">
        <ns0:f>IF(A25="","",IF(OR($E$8="",NOT(ISNUMBER(E25)),NOT(ISNUMBER(J25))),"Check inputs",E25*J25))</ns0:f>
      </ns0:c>
    </ns0:row>
    <ns0:row r="26">
      <ns0:c r="A26" s="9" t="n"/>
      <ns0:c r="B26" s="10" t="str">
        <ns0:f>IF(A26="","",IFERROR(INDEX('Price limits 2026-27'!$B$4:$B$103,MATCH(A26,'Price limits 2026-27'!$A$4:$A$103,0)),"Check inputs"))</ns0:f>
      </ns0:c>
      <ns0:c r="C26" s="10" t="str">
        <ns0:f>IF(A26="","",IFERROR(INDEX('Price limits 2026-27'!$D$4:$D$103,MATCH(A26,'Price limits 2026-27'!$A$4:$A$103,0)),"Check inputs"))</ns0:f>
      </ns0:c>
      <ns0:c r="D26" s="9" t="inlineStr">
        <ns0:is>
          <ns0:t>National</ns0:t>
        </ns0:is>
      </ns0:c>
      <ns0:c r="E26" s="11" t="str">
        <ns0:f>IF(A26="","",IFERROR(INDEX(CHOOSE(MATCH(D26,{"National","Remote","Very remote"},0),'Price limits 2026-27'!$E$4:$E$103,'Price limits 2026-27'!$F$4:$F$103,'Price limits 2026-27'!$G$4:$G$103),MATCH(A26,'Price limits 2026-27'!$A$4:$A$103,0)),"Check inputs"))</ns0:f>
      </ns0:c>
      <ns0:c r="F26" s="9" t="n"/>
      <ns0:c r="G26" s="9" t="n"/>
      <ns0:c r="H26" s="9" t="inlineStr">
        <ns0:is>
          <ns0:t>per week</ns0:t>
        </ns0:is>
      </ns0:c>
      <ns0:c r="I26" s="12" t="str">
        <ns0:f>IF(A26="","",IF(H26="per week",$E$8,IF(H26="per fortnight",$E$8/2,IF(H26="per month",$E$8*12/52,IF(H26="in total",1,"Check inputs")))))</ns0:f>
      </ns0:c>
      <ns0:c r="J26" s="12" t="str">
        <ns0:f>IF(A26="","",IF(OR(NOT(ISNUMBER(F26)),F26&lt;=0,NOT(ISNUMBER(G26)),G26&lt;=0,NOT(ISNUMBER(I26))),"Check inputs",F26*G26*I26))</ns0:f>
      </ns0:c>
      <ns0:c r="K26" s="11" t="str">
        <ns0:f>IF(A26="","",IF(OR($E$8="",NOT(ISNUMBER(E26)),NOT(ISNUMBER(J26))),"Check inputs",E26*J26))</ns0:f>
      </ns0:c>
    </ns0:row>
    <ns0:row r="27">
      <ns0:c r="A27" s="9" t="n"/>
      <ns0:c r="B27" s="10" t="str">
        <ns0:f>IF(A27="","",IFERROR(INDEX('Price limits 2026-27'!$B$4:$B$103,MATCH(A27,'Price limits 2026-27'!$A$4:$A$103,0)),"Check inputs"))</ns0:f>
      </ns0:c>
      <ns0:c r="C27" s="10" t="str">
        <ns0:f>IF(A27="","",IFERROR(INDEX('Price limits 2026-27'!$D$4:$D$103,MATCH(A27,'Price limits 2026-27'!$A$4:$A$103,0)),"Check inputs"))</ns0:f>
      </ns0:c>
      <ns0:c r="D27" s="9" t="inlineStr">
        <ns0:is>
          <ns0:t>National</ns0:t>
        </ns0:is>
      </ns0:c>
      <ns0:c r="E27" s="11" t="str">
        <ns0:f>IF(A27="","",IFERROR(INDEX(CHOOSE(MATCH(D27,{"National","Remote","Very remote"},0),'Price limits 2026-27'!$E$4:$E$103,'Price limits 2026-27'!$F$4:$F$103,'Price limits 2026-27'!$G$4:$G$103),MATCH(A27,'Price limits 2026-27'!$A$4:$A$103,0)),"Check inputs"))</ns0:f>
      </ns0:c>
      <ns0:c r="F27" s="9" t="n"/>
      <ns0:c r="G27" s="9" t="n"/>
      <ns0:c r="H27" s="9" t="inlineStr">
        <ns0:is>
          <ns0:t>per week</ns0:t>
        </ns0:is>
      </ns0:c>
      <ns0:c r="I27" s="12" t="str">
        <ns0:f>IF(A27="","",IF(H27="per week",$E$8,IF(H27="per fortnight",$E$8/2,IF(H27="per month",$E$8*12/52,IF(H27="in total",1,"Check inputs")))))</ns0:f>
      </ns0:c>
      <ns0:c r="J27" s="12" t="str">
        <ns0:f>IF(A27="","",IF(OR(NOT(ISNUMBER(F27)),F27&lt;=0,NOT(ISNUMBER(G27)),G27&lt;=0,NOT(ISNUMBER(I27))),"Check inputs",F27*G27*I27))</ns0:f>
      </ns0:c>
      <ns0:c r="K27" s="11" t="str">
        <ns0:f>IF(A27="","",IF(OR($E$8="",NOT(ISNUMBER(E27)),NOT(ISNUMBER(J27))),"Check inputs",E27*J27))</ns0:f>
      </ns0:c>
    </ns0:row>
    <ns0:row r="28">
      <ns0:c r="A28" s="9" t="n"/>
      <ns0:c r="B28" s="10" t="str">
        <ns0:f>IF(A28="","",IFERROR(INDEX('Price limits 2026-27'!$B$4:$B$103,MATCH(A28,'Price limits 2026-27'!$A$4:$A$103,0)),"Check inputs"))</ns0:f>
      </ns0:c>
      <ns0:c r="C28" s="10" t="str">
        <ns0:f>IF(A28="","",IFERROR(INDEX('Price limits 2026-27'!$D$4:$D$103,MATCH(A28,'Price limits 2026-27'!$A$4:$A$103,0)),"Check inputs"))</ns0:f>
      </ns0:c>
      <ns0:c r="D28" s="9" t="inlineStr">
        <ns0:is>
          <ns0:t>National</ns0:t>
        </ns0:is>
      </ns0:c>
      <ns0:c r="E28" s="11" t="str">
        <ns0:f>IF(A28="","",IFERROR(INDEX(CHOOSE(MATCH(D28,{"National","Remote","Very remote"},0),'Price limits 2026-27'!$E$4:$E$103,'Price limits 2026-27'!$F$4:$F$103,'Price limits 2026-27'!$G$4:$G$103),MATCH(A28,'Price limits 2026-27'!$A$4:$A$103,0)),"Check inputs"))</ns0:f>
      </ns0:c>
      <ns0:c r="F28" s="9" t="n"/>
      <ns0:c r="G28" s="9" t="n"/>
      <ns0:c r="H28" s="9" t="inlineStr">
        <ns0:is>
          <ns0:t>per week</ns0:t>
        </ns0:is>
      </ns0:c>
      <ns0:c r="I28" s="12" t="str">
        <ns0:f>IF(A28="","",IF(H28="per week",$E$8,IF(H28="per fortnight",$E$8/2,IF(H28="per month",$E$8*12/52,IF(H28="in total",1,"Check inputs")))))</ns0:f>
      </ns0:c>
      <ns0:c r="J28" s="12" t="str">
        <ns0:f>IF(A28="","",IF(OR(NOT(ISNUMBER(F28)),F28&lt;=0,NOT(ISNUMBER(G28)),G28&lt;=0,NOT(ISNUMBER(I28))),"Check inputs",F28*G28*I28))</ns0:f>
      </ns0:c>
      <ns0:c r="K28" s="11" t="str">
        <ns0:f>IF(A28="","",IF(OR($E$8="",NOT(ISNUMBER(E28)),NOT(ISNUMBER(J28))),"Check inputs",E28*J28))</ns0:f>
      </ns0:c>
    </ns0:row>
    <ns0:row r="29">
      <ns0:c r="A29" s="9" t="n"/>
      <ns0:c r="B29" s="10" t="str">
        <ns0:f>IF(A29="","",IFERROR(INDEX('Price limits 2026-27'!$B$4:$B$103,MATCH(A29,'Price limits 2026-27'!$A$4:$A$103,0)),"Check inputs"))</ns0:f>
      </ns0:c>
      <ns0:c r="C29" s="10" t="str">
        <ns0:f>IF(A29="","",IFERROR(INDEX('Price limits 2026-27'!$D$4:$D$103,MATCH(A29,'Price limits 2026-27'!$A$4:$A$103,0)),"Check inputs"))</ns0:f>
      </ns0:c>
      <ns0:c r="D29" s="9" t="inlineStr">
        <ns0:is>
          <ns0:t>National</ns0:t>
        </ns0:is>
      </ns0:c>
      <ns0:c r="E29" s="11" t="str">
        <ns0:f>IF(A29="","",IFERROR(INDEX(CHOOSE(MATCH(D29,{"National","Remote","Very remote"},0),'Price limits 2026-27'!$E$4:$E$103,'Price limits 2026-27'!$F$4:$F$103,'Price limits 2026-27'!$G$4:$G$103),MATCH(A29,'Price limits 2026-27'!$A$4:$A$103,0)),"Check inputs"))</ns0:f>
      </ns0:c>
      <ns0:c r="F29" s="9" t="n"/>
      <ns0:c r="G29" s="9" t="n"/>
      <ns0:c r="H29" s="9" t="inlineStr">
        <ns0:is>
          <ns0:t>per week</ns0:t>
        </ns0:is>
      </ns0:c>
      <ns0:c r="I29" s="12" t="str">
        <ns0:f>IF(A29="","",IF(H29="per week",$E$8,IF(H29="per fortnight",$E$8/2,IF(H29="per month",$E$8*12/52,IF(H29="in total",1,"Check inputs")))))</ns0:f>
      </ns0:c>
      <ns0:c r="J29" s="12" t="str">
        <ns0:f>IF(A29="","",IF(OR(NOT(ISNUMBER(F29)),F29&lt;=0,NOT(ISNUMBER(G29)),G29&lt;=0,NOT(ISNUMBER(I29))),"Check inputs",F29*G29*I29))</ns0:f>
      </ns0:c>
      <ns0:c r="K29" s="11" t="str">
        <ns0:f>IF(A29="","",IF(OR($E$8="",NOT(ISNUMBER(E29)),NOT(ISNUMBER(J29))),"Check inputs",E29*J29))</ns0:f>
      </ns0:c>
    </ns0:row>
    <ns0:row r="30">
      <ns0:c r="A30" s="9" t="n"/>
      <ns0:c r="B30" s="10" t="str">
        <ns0:f>IF(A30="","",IFERROR(INDEX('Price limits 2026-27'!$B$4:$B$103,MATCH(A30,'Price limits 2026-27'!$A$4:$A$103,0)),"Check inputs"))</ns0:f>
      </ns0:c>
      <ns0:c r="C30" s="10" t="str">
        <ns0:f>IF(A30="","",IFERROR(INDEX('Price limits 2026-27'!$D$4:$D$103,MATCH(A30,'Price limits 2026-27'!$A$4:$A$103,0)),"Check inputs"))</ns0:f>
      </ns0:c>
      <ns0:c r="D30" s="9" t="inlineStr">
        <ns0:is>
          <ns0:t>National</ns0:t>
        </ns0:is>
      </ns0:c>
      <ns0:c r="E30" s="11" t="str">
        <ns0:f>IF(A30="","",IFERROR(INDEX(CHOOSE(MATCH(D30,{"National","Remote","Very remote"},0),'Price limits 2026-27'!$E$4:$E$103,'Price limits 2026-27'!$F$4:$F$103,'Price limits 2026-27'!$G$4:$G$103),MATCH(A30,'Price limits 2026-27'!$A$4:$A$103,0)),"Check inputs"))</ns0:f>
      </ns0:c>
      <ns0:c r="F30" s="9" t="n"/>
      <ns0:c r="G30" s="9" t="n"/>
      <ns0:c r="H30" s="9" t="inlineStr">
        <ns0:is>
          <ns0:t>per week</ns0:t>
        </ns0:is>
      </ns0:c>
      <ns0:c r="I30" s="12" t="str">
        <ns0:f>IF(A30="","",IF(H30="per week",$E$8,IF(H30="per fortnight",$E$8/2,IF(H30="per month",$E$8*12/52,IF(H30="in total",1,"Check inputs")))))</ns0:f>
      </ns0:c>
      <ns0:c r="J30" s="12" t="str">
        <ns0:f>IF(A30="","",IF(OR(NOT(ISNUMBER(F30)),F30&lt;=0,NOT(ISNUMBER(G30)),G30&lt;=0,NOT(ISNUMBER(I30))),"Check inputs",F30*G30*I30))</ns0:f>
      </ns0:c>
      <ns0:c r="K30" s="11" t="str">
        <ns0:f>IF(A30="","",IF(OR($E$8="",NOT(ISNUMBER(E30)),NOT(ISNUMBER(J30))),"Check inputs",E30*J30))</ns0:f>
      </ns0:c>
    </ns0:row>
    <ns0:row r="31">
      <ns0:c r="A31" s="9" t="n"/>
      <ns0:c r="B31" s="10" t="str">
        <ns0:f>IF(A31="","",IFERROR(INDEX('Price limits 2026-27'!$B$4:$B$103,MATCH(A31,'Price limits 2026-27'!$A$4:$A$103,0)),"Check inputs"))</ns0:f>
      </ns0:c>
      <ns0:c r="C31" s="10" t="str">
        <ns0:f>IF(A31="","",IFERROR(INDEX('Price limits 2026-27'!$D$4:$D$103,MATCH(A31,'Price limits 2026-27'!$A$4:$A$103,0)),"Check inputs"))</ns0:f>
      </ns0:c>
      <ns0:c r="D31" s="9" t="inlineStr">
        <ns0:is>
          <ns0:t>National</ns0:t>
        </ns0:is>
      </ns0:c>
      <ns0:c r="E31" s="11" t="str">
        <ns0:f>IF(A31="","",IFERROR(INDEX(CHOOSE(MATCH(D31,{"National","Remote","Very remote"},0),'Price limits 2026-27'!$E$4:$E$103,'Price limits 2026-27'!$F$4:$F$103,'Price limits 2026-27'!$G$4:$G$103),MATCH(A31,'Price limits 2026-27'!$A$4:$A$103,0)),"Check inputs"))</ns0:f>
      </ns0:c>
      <ns0:c r="F31" s="9" t="n"/>
      <ns0:c r="G31" s="9" t="n"/>
      <ns0:c r="H31" s="9" t="inlineStr">
        <ns0:is>
          <ns0:t>per week</ns0:t>
        </ns0:is>
      </ns0:c>
      <ns0:c r="I31" s="12" t="str">
        <ns0:f>IF(A31="","",IF(H31="per week",$E$8,IF(H31="per fortnight",$E$8/2,IF(H31="per month",$E$8*12/52,IF(H31="in total",1,"Check inputs")))))</ns0:f>
      </ns0:c>
      <ns0:c r="J31" s="12" t="str">
        <ns0:f>IF(A31="","",IF(OR(NOT(ISNUMBER(F31)),F31&lt;=0,NOT(ISNUMBER(G31)),G31&lt;=0,NOT(ISNUMBER(I31))),"Check inputs",F31*G31*I31))</ns0:f>
      </ns0:c>
      <ns0:c r="K31" s="11" t="str">
        <ns0:f>IF(A31="","",IF(OR($E$8="",NOT(ISNUMBER(E31)),NOT(ISNUMBER(J31))),"Check inputs",E31*J31))</ns0:f>
      </ns0:c>
    </ns0:row>
    <ns0:row r="32">
      <ns0:c r="A32" s="9" t="n"/>
      <ns0:c r="B32" s="10" t="str">
        <ns0:f>IF(A32="","",IFERROR(INDEX('Price limits 2026-27'!$B$4:$B$103,MATCH(A32,'Price limits 2026-27'!$A$4:$A$103,0)),"Check inputs"))</ns0:f>
      </ns0:c>
      <ns0:c r="C32" s="10" t="str">
        <ns0:f>IF(A32="","",IFERROR(INDEX('Price limits 2026-27'!$D$4:$D$103,MATCH(A32,'Price limits 2026-27'!$A$4:$A$103,0)),"Check inputs"))</ns0:f>
      </ns0:c>
      <ns0:c r="D32" s="9" t="inlineStr">
        <ns0:is>
          <ns0:t>National</ns0:t>
        </ns0:is>
      </ns0:c>
      <ns0:c r="E32" s="11" t="str">
        <ns0:f>IF(A32="","",IFERROR(INDEX(CHOOSE(MATCH(D32,{"National","Remote","Very remote"},0),'Price limits 2026-27'!$E$4:$E$103,'Price limits 2026-27'!$F$4:$F$103,'Price limits 2026-27'!$G$4:$G$103),MATCH(A32,'Price limits 2026-27'!$A$4:$A$103,0)),"Check inputs"))</ns0:f>
      </ns0:c>
      <ns0:c r="F32" s="9" t="n"/>
      <ns0:c r="G32" s="9" t="n"/>
      <ns0:c r="H32" s="9" t="inlineStr">
        <ns0:is>
          <ns0:t>per week</ns0:t>
        </ns0:is>
      </ns0:c>
      <ns0:c r="I32" s="12" t="str">
        <ns0:f>IF(A32="","",IF(H32="per week",$E$8,IF(H32="per fortnight",$E$8/2,IF(H32="per month",$E$8*12/52,IF(H32="in total",1,"Check inputs")))))</ns0:f>
      </ns0:c>
      <ns0:c r="J32" s="12" t="str">
        <ns0:f>IF(A32="","",IF(OR(NOT(ISNUMBER(F32)),F32&lt;=0,NOT(ISNUMBER(G32)),G32&lt;=0,NOT(ISNUMBER(I32))),"Check inputs",F32*G32*I32))</ns0:f>
      </ns0:c>
      <ns0:c r="K32" s="11" t="str">
        <ns0:f>IF(A32="","",IF(OR($E$8="",NOT(ISNUMBER(E32)),NOT(ISNUMBER(J32))),"Check inputs",E32*J32))</ns0:f>
      </ns0:c>
    </ns0:row>
    <ns0:row r="33">
      <ns0:c r="A33" s="9" t="n"/>
      <ns0:c r="B33" s="10" t="str">
        <ns0:f>IF(A33="","",IFERROR(INDEX('Price limits 2026-27'!$B$4:$B$103,MATCH(A33,'Price limits 2026-27'!$A$4:$A$103,0)),"Check inputs"))</ns0:f>
      </ns0:c>
      <ns0:c r="C33" s="10" t="str">
        <ns0:f>IF(A33="","",IFERROR(INDEX('Price limits 2026-27'!$D$4:$D$103,MATCH(A33,'Price limits 2026-27'!$A$4:$A$103,0)),"Check inputs"))</ns0:f>
      </ns0:c>
      <ns0:c r="D33" s="9" t="inlineStr">
        <ns0:is>
          <ns0:t>National</ns0:t>
        </ns0:is>
      </ns0:c>
      <ns0:c r="E33" s="11" t="str">
        <ns0:f>IF(A33="","",IFERROR(INDEX(CHOOSE(MATCH(D33,{"National","Remote","Very remote"},0),'Price limits 2026-27'!$E$4:$E$103,'Price limits 2026-27'!$F$4:$F$103,'Price limits 2026-27'!$G$4:$G$103),MATCH(A33,'Price limits 2026-27'!$A$4:$A$103,0)),"Check inputs"))</ns0:f>
      </ns0:c>
      <ns0:c r="F33" s="9" t="n"/>
      <ns0:c r="G33" s="9" t="n"/>
      <ns0:c r="H33" s="9" t="inlineStr">
        <ns0:is>
          <ns0:t>per week</ns0:t>
        </ns0:is>
      </ns0:c>
      <ns0:c r="I33" s="12" t="str">
        <ns0:f>IF(A33="","",IF(H33="per week",$E$8,IF(H33="per fortnight",$E$8/2,IF(H33="per month",$E$8*12/52,IF(H33="in total",1,"Check inputs")))))</ns0:f>
      </ns0:c>
      <ns0:c r="J33" s="12" t="str">
        <ns0:f>IF(A33="","",IF(OR(NOT(ISNUMBER(F33)),F33&lt;=0,NOT(ISNUMBER(G33)),G33&lt;=0,NOT(ISNUMBER(I33))),"Check inputs",F33*G33*I33))</ns0:f>
      </ns0:c>
      <ns0:c r="K33" s="11" t="str">
        <ns0:f>IF(A33="","",IF(OR($E$8="",NOT(ISNUMBER(E33)),NOT(ISNUMBER(J33))),"Check inputs",E33*J33))</ns0:f>
      </ns0:c>
    </ns0:row>
    <ns0:row r="34">
      <ns0:c r="A34" s="9" t="n"/>
      <ns0:c r="B34" s="10" t="str">
        <ns0:f>IF(A34="","",IFERROR(INDEX('Price limits 2026-27'!$B$4:$B$103,MATCH(A34,'Price limits 2026-27'!$A$4:$A$103,0)),"Check inputs"))</ns0:f>
      </ns0:c>
      <ns0:c r="C34" s="10" t="str">
        <ns0:f>IF(A34="","",IFERROR(INDEX('Price limits 2026-27'!$D$4:$D$103,MATCH(A34,'Price limits 2026-27'!$A$4:$A$103,0)),"Check inputs"))</ns0:f>
      </ns0:c>
      <ns0:c r="D34" s="9" t="inlineStr">
        <ns0:is>
          <ns0:t>National</ns0:t>
        </ns0:is>
      </ns0:c>
      <ns0:c r="E34" s="11" t="str">
        <ns0:f>IF(A34="","",IFERROR(INDEX(CHOOSE(MATCH(D34,{"National","Remote","Very remote"},0),'Price limits 2026-27'!$E$4:$E$103,'Price limits 2026-27'!$F$4:$F$103,'Price limits 2026-27'!$G$4:$G$103),MATCH(A34,'Price limits 2026-27'!$A$4:$A$103,0)),"Check inputs"))</ns0:f>
      </ns0:c>
      <ns0:c r="F34" s="9" t="n"/>
      <ns0:c r="G34" s="9" t="n"/>
      <ns0:c r="H34" s="9" t="inlineStr">
        <ns0:is>
          <ns0:t>per week</ns0:t>
        </ns0:is>
      </ns0:c>
      <ns0:c r="I34" s="12" t="str">
        <ns0:f>IF(A34="","",IF(H34="per week",$E$8,IF(H34="per fortnight",$E$8/2,IF(H34="per month",$E$8*12/52,IF(H34="in total",1,"Check inputs")))))</ns0:f>
      </ns0:c>
      <ns0:c r="J34" s="12" t="str">
        <ns0:f>IF(A34="","",IF(OR(NOT(ISNUMBER(F34)),F34&lt;=0,NOT(ISNUMBER(G34)),G34&lt;=0,NOT(ISNUMBER(I34))),"Check inputs",F34*G34*I34))</ns0:f>
      </ns0:c>
      <ns0:c r="K34" s="11" t="str">
        <ns0:f>IF(A34="","",IF(OR($E$8="",NOT(ISNUMBER(E34)),NOT(ISNUMBER(J34))),"Check inputs",E34*J34))</ns0:f>
      </ns0:c>
    </ns0:row>
    <ns0:row r="35">
      <ns0:c r="A35" s="9" t="n"/>
      <ns0:c r="B35" s="10" t="str">
        <ns0:f>IF(A35="","",IFERROR(INDEX('Price limits 2026-27'!$B$4:$B$103,MATCH(A35,'Price limits 2026-27'!$A$4:$A$103,0)),"Check inputs"))</ns0:f>
      </ns0:c>
      <ns0:c r="C35" s="10" t="str">
        <ns0:f>IF(A35="","",IFERROR(INDEX('Price limits 2026-27'!$D$4:$D$103,MATCH(A35,'Price limits 2026-27'!$A$4:$A$103,0)),"Check inputs"))</ns0:f>
      </ns0:c>
      <ns0:c r="D35" s="9" t="inlineStr">
        <ns0:is>
          <ns0:t>National</ns0:t>
        </ns0:is>
      </ns0:c>
      <ns0:c r="E35" s="11" t="str">
        <ns0:f>IF(A35="","",IFERROR(INDEX(CHOOSE(MATCH(D35,{"National","Remote","Very remote"},0),'Price limits 2026-27'!$E$4:$E$103,'Price limits 2026-27'!$F$4:$F$103,'Price limits 2026-27'!$G$4:$G$103),MATCH(A35,'Price limits 2026-27'!$A$4:$A$103,0)),"Check inputs"))</ns0:f>
      </ns0:c>
      <ns0:c r="F35" s="9" t="n"/>
      <ns0:c r="G35" s="9" t="n"/>
      <ns0:c r="H35" s="9" t="inlineStr">
        <ns0:is>
          <ns0:t>per week</ns0:t>
        </ns0:is>
      </ns0:c>
      <ns0:c r="I35" s="12" t="str">
        <ns0:f>IF(A35="","",IF(H35="per week",$E$8,IF(H35="per fortnight",$E$8/2,IF(H35="per month",$E$8*12/52,IF(H35="in total",1,"Check inputs")))))</ns0:f>
      </ns0:c>
      <ns0:c r="J35" s="12" t="str">
        <ns0:f>IF(A35="","",IF(OR(NOT(ISNUMBER(F35)),F35&lt;=0,NOT(ISNUMBER(G35)),G35&lt;=0,NOT(ISNUMBER(I35))),"Check inputs",F35*G35*I35))</ns0:f>
      </ns0:c>
      <ns0:c r="K35" s="11" t="str">
        <ns0:f>IF(A35="","",IF(OR($E$8="",NOT(ISNUMBER(E35)),NOT(ISNUMBER(J35))),"Check inputs",E35*J35))</ns0:f>
      </ns0:c>
    </ns0:row>
    <ns0:row r="36">
      <ns0:c r="A36" s="9" t="n"/>
      <ns0:c r="B36" s="10" t="str">
        <ns0:f>IF(A36="","",IFERROR(INDEX('Price limits 2026-27'!$B$4:$B$103,MATCH(A36,'Price limits 2026-27'!$A$4:$A$103,0)),"Check inputs"))</ns0:f>
      </ns0:c>
      <ns0:c r="C36" s="10" t="str">
        <ns0:f>IF(A36="","",IFERROR(INDEX('Price limits 2026-27'!$D$4:$D$103,MATCH(A36,'Price limits 2026-27'!$A$4:$A$103,0)),"Check inputs"))</ns0:f>
      </ns0:c>
      <ns0:c r="D36" s="9" t="inlineStr">
        <ns0:is>
          <ns0:t>National</ns0:t>
        </ns0:is>
      </ns0:c>
      <ns0:c r="E36" s="11" t="str">
        <ns0:f>IF(A36="","",IFERROR(INDEX(CHOOSE(MATCH(D36,{"National","Remote","Very remote"},0),'Price limits 2026-27'!$E$4:$E$103,'Price limits 2026-27'!$F$4:$F$103,'Price limits 2026-27'!$G$4:$G$103),MATCH(A36,'Price limits 2026-27'!$A$4:$A$103,0)),"Check inputs"))</ns0:f>
      </ns0:c>
      <ns0:c r="F36" s="9" t="n"/>
      <ns0:c r="G36" s="9" t="n"/>
      <ns0:c r="H36" s="9" t="inlineStr">
        <ns0:is>
          <ns0:t>per week</ns0:t>
        </ns0:is>
      </ns0:c>
      <ns0:c r="I36" s="12" t="str">
        <ns0:f>IF(A36="","",IF(H36="per week",$E$8,IF(H36="per fortnight",$E$8/2,IF(H36="per month",$E$8*12/52,IF(H36="in total",1,"Check inputs")))))</ns0:f>
      </ns0:c>
      <ns0:c r="J36" s="12" t="str">
        <ns0:f>IF(A36="","",IF(OR(NOT(ISNUMBER(F36)),F36&lt;=0,NOT(ISNUMBER(G36)),G36&lt;=0,NOT(ISNUMBER(I36))),"Check inputs",F36*G36*I36))</ns0:f>
      </ns0:c>
      <ns0:c r="K36" s="11" t="str">
        <ns0:f>IF(A36="","",IF(OR($E$8="",NOT(ISNUMBER(E36)),NOT(ISNUMBER(J36))),"Check inputs",E36*J36))</ns0:f>
      </ns0:c>
    </ns0:row>
    <ns0:row r="37">
      <ns0:c r="A37" s="9" t="n"/>
      <ns0:c r="B37" s="10" t="str">
        <ns0:f>IF(A37="","",IFERROR(INDEX('Price limits 2026-27'!$B$4:$B$103,MATCH(A37,'Price limits 2026-27'!$A$4:$A$103,0)),"Check inputs"))</ns0:f>
      </ns0:c>
      <ns0:c r="C37" s="10" t="str">
        <ns0:f>IF(A37="","",IFERROR(INDEX('Price limits 2026-27'!$D$4:$D$103,MATCH(A37,'Price limits 2026-27'!$A$4:$A$103,0)),"Check inputs"))</ns0:f>
      </ns0:c>
      <ns0:c r="D37" s="9" t="inlineStr">
        <ns0:is>
          <ns0:t>National</ns0:t>
        </ns0:is>
      </ns0:c>
      <ns0:c r="E37" s="11" t="str">
        <ns0:f>IF(A37="","",IFERROR(INDEX(CHOOSE(MATCH(D37,{"National","Remote","Very remote"},0),'Price limits 2026-27'!$E$4:$E$103,'Price limits 2026-27'!$F$4:$F$103,'Price limits 2026-27'!$G$4:$G$103),MATCH(A37,'Price limits 2026-27'!$A$4:$A$103,0)),"Check inputs"))</ns0:f>
      </ns0:c>
      <ns0:c r="F37" s="9" t="n"/>
      <ns0:c r="G37" s="9" t="n"/>
      <ns0:c r="H37" s="9" t="inlineStr">
        <ns0:is>
          <ns0:t>per week</ns0:t>
        </ns0:is>
      </ns0:c>
      <ns0:c r="I37" s="12" t="str">
        <ns0:f>IF(A37="","",IF(H37="per week",$E$8,IF(H37="per fortnight",$E$8/2,IF(H37="per month",$E$8*12/52,IF(H37="in total",1,"Check inputs")))))</ns0:f>
      </ns0:c>
      <ns0:c r="J37" s="12" t="str">
        <ns0:f>IF(A37="","",IF(OR(NOT(ISNUMBER(F37)),F37&lt;=0,NOT(ISNUMBER(G37)),G37&lt;=0,NOT(ISNUMBER(I37))),"Check inputs",F37*G37*I37))</ns0:f>
      </ns0:c>
      <ns0:c r="K37" s="11" t="str">
        <ns0:f>IF(A37="","",IF(OR($E$8="",NOT(ISNUMBER(E37)),NOT(ISNUMBER(J37))),"Check inputs",E37*J37))</ns0:f>
      </ns0:c>
    </ns0:row>
    <ns0:row r="38">
      <ns0:c r="A38" s="9" t="n"/>
      <ns0:c r="B38" s="10" t="str">
        <ns0:f>IF(A38="","",IFERROR(INDEX('Price limits 2026-27'!$B$4:$B$103,MATCH(A38,'Price limits 2026-27'!$A$4:$A$103,0)),"Check inputs"))</ns0:f>
      </ns0:c>
      <ns0:c r="C38" s="10" t="str">
        <ns0:f>IF(A38="","",IFERROR(INDEX('Price limits 2026-27'!$D$4:$D$103,MATCH(A38,'Price limits 2026-27'!$A$4:$A$103,0)),"Check inputs"))</ns0:f>
      </ns0:c>
      <ns0:c r="D38" s="9" t="inlineStr">
        <ns0:is>
          <ns0:t>National</ns0:t>
        </ns0:is>
      </ns0:c>
      <ns0:c r="E38" s="11" t="str">
        <ns0:f>IF(A38="","",IFERROR(INDEX(CHOOSE(MATCH(D38,{"National","Remote","Very remote"},0),'Price limits 2026-27'!$E$4:$E$103,'Price limits 2026-27'!$F$4:$F$103,'Price limits 2026-27'!$G$4:$G$103),MATCH(A38,'Price limits 2026-27'!$A$4:$A$103,0)),"Check inputs"))</ns0:f>
      </ns0:c>
      <ns0:c r="F38" s="9" t="n"/>
      <ns0:c r="G38" s="9" t="n"/>
      <ns0:c r="H38" s="9" t="inlineStr">
        <ns0:is>
          <ns0:t>per week</ns0:t>
        </ns0:is>
      </ns0:c>
      <ns0:c r="I38" s="12" t="str">
        <ns0:f>IF(A38="","",IF(H38="per week",$E$8,IF(H38="per fortnight",$E$8/2,IF(H38="per month",$E$8*12/52,IF(H38="in total",1,"Check inputs")))))</ns0:f>
      </ns0:c>
      <ns0:c r="J38" s="12" t="str">
        <ns0:f>IF(A38="","",IF(OR(NOT(ISNUMBER(F38)),F38&lt;=0,NOT(ISNUMBER(G38)),G38&lt;=0,NOT(ISNUMBER(I38))),"Check inputs",F38*G38*I38))</ns0:f>
      </ns0:c>
      <ns0:c r="K38" s="11" t="str">
        <ns0:f>IF(A38="","",IF(OR($E$8="",NOT(ISNUMBER(E38)),NOT(ISNUMBER(J38))),"Check inputs",E38*J38))</ns0:f>
      </ns0:c>
    </ns0:row>
    <ns0:row r="39">
      <ns0:c r="A39" s="9" t="n"/>
      <ns0:c r="B39" s="10" t="str">
        <ns0:f>IF(A39="","",IFERROR(INDEX('Price limits 2026-27'!$B$4:$B$103,MATCH(A39,'Price limits 2026-27'!$A$4:$A$103,0)),"Check inputs"))</ns0:f>
      </ns0:c>
      <ns0:c r="C39" s="10" t="str">
        <ns0:f>IF(A39="","",IFERROR(INDEX('Price limits 2026-27'!$D$4:$D$103,MATCH(A39,'Price limits 2026-27'!$A$4:$A$103,0)),"Check inputs"))</ns0:f>
      </ns0:c>
      <ns0:c r="D39" s="9" t="inlineStr">
        <ns0:is>
          <ns0:t>National</ns0:t>
        </ns0:is>
      </ns0:c>
      <ns0:c r="E39" s="11" t="str">
        <ns0:f>IF(A39="","",IFERROR(INDEX(CHOOSE(MATCH(D39,{"National","Remote","Very remote"},0),'Price limits 2026-27'!$E$4:$E$103,'Price limits 2026-27'!$F$4:$F$103,'Price limits 2026-27'!$G$4:$G$103),MATCH(A39,'Price limits 2026-27'!$A$4:$A$103,0)),"Check inputs"))</ns0:f>
      </ns0:c>
      <ns0:c r="F39" s="9" t="n"/>
      <ns0:c r="G39" s="9" t="n"/>
      <ns0:c r="H39" s="9" t="inlineStr">
        <ns0:is>
          <ns0:t>per week</ns0:t>
        </ns0:is>
      </ns0:c>
      <ns0:c r="I39" s="12" t="str">
        <ns0:f>IF(A39="","",IF(H39="per week",$E$8,IF(H39="per fortnight",$E$8/2,IF(H39="per month",$E$8*12/52,IF(H39="in total",1,"Check inputs")))))</ns0:f>
      </ns0:c>
      <ns0:c r="J39" s="12" t="str">
        <ns0:f>IF(A39="","",IF(OR(NOT(ISNUMBER(F39)),F39&lt;=0,NOT(ISNUMBER(G39)),G39&lt;=0,NOT(ISNUMBER(I39))),"Check inputs",F39*G39*I39))</ns0:f>
      </ns0:c>
      <ns0:c r="K39" s="11" t="str">
        <ns0:f>IF(A39="","",IF(OR($E$8="",NOT(ISNUMBER(E39)),NOT(ISNUMBER(J39))),"Check inputs",E39*J39))</ns0:f>
      </ns0:c>
    </ns0:row>
    <ns0:row r="40">
      <ns0:c r="A40" s="9" t="n"/>
      <ns0:c r="B40" s="10" t="str">
        <ns0:f>IF(A40="","",IFERROR(INDEX('Price limits 2026-27'!$B$4:$B$103,MATCH(A40,'Price limits 2026-27'!$A$4:$A$103,0)),"Check inputs"))</ns0:f>
      </ns0:c>
      <ns0:c r="C40" s="10" t="str">
        <ns0:f>IF(A40="","",IFERROR(INDEX('Price limits 2026-27'!$D$4:$D$103,MATCH(A40,'Price limits 2026-27'!$A$4:$A$103,0)),"Check inputs"))</ns0:f>
      </ns0:c>
      <ns0:c r="D40" s="9" t="inlineStr">
        <ns0:is>
          <ns0:t>National</ns0:t>
        </ns0:is>
      </ns0:c>
      <ns0:c r="E40" s="11" t="str">
        <ns0:f>IF(A40="","",IFERROR(INDEX(CHOOSE(MATCH(D40,{"National","Remote","Very remote"},0),'Price limits 2026-27'!$E$4:$E$103,'Price limits 2026-27'!$F$4:$F$103,'Price limits 2026-27'!$G$4:$G$103),MATCH(A40,'Price limits 2026-27'!$A$4:$A$103,0)),"Check inputs"))</ns0:f>
      </ns0:c>
      <ns0:c r="F40" s="9" t="n"/>
      <ns0:c r="G40" s="9" t="n"/>
      <ns0:c r="H40" s="9" t="inlineStr">
        <ns0:is>
          <ns0:t>per week</ns0:t>
        </ns0:is>
      </ns0:c>
      <ns0:c r="I40" s="12" t="str">
        <ns0:f>IF(A40="","",IF(H40="per week",$E$8,IF(H40="per fortnight",$E$8/2,IF(H40="per month",$E$8*12/52,IF(H40="in total",1,"Check inputs")))))</ns0:f>
      </ns0:c>
      <ns0:c r="J40" s="12" t="str">
        <ns0:f>IF(A40="","",IF(OR(NOT(ISNUMBER(F40)),F40&lt;=0,NOT(ISNUMBER(G40)),G40&lt;=0,NOT(ISNUMBER(I40))),"Check inputs",F40*G40*I40))</ns0:f>
      </ns0:c>
      <ns0:c r="K40" s="11" t="str">
        <ns0:f>IF(A40="","",IF(OR($E$8="",NOT(ISNUMBER(E40)),NOT(ISNUMBER(J40))),"Check inputs",E40*J40))</ns0:f>
      </ns0:c>
    </ns0:row>
    <ns0:row r="41">
      <ns0:c r="A41" s="9" t="n"/>
      <ns0:c r="B41" s="10" t="str">
        <ns0:f>IF(A41="","",IFERROR(INDEX('Price limits 2026-27'!$B$4:$B$103,MATCH(A41,'Price limits 2026-27'!$A$4:$A$103,0)),"Check inputs"))</ns0:f>
      </ns0:c>
      <ns0:c r="C41" s="10" t="str">
        <ns0:f>IF(A41="","",IFERROR(INDEX('Price limits 2026-27'!$D$4:$D$103,MATCH(A41,'Price limits 2026-27'!$A$4:$A$103,0)),"Check inputs"))</ns0:f>
      </ns0:c>
      <ns0:c r="D41" s="9" t="inlineStr">
        <ns0:is>
          <ns0:t>National</ns0:t>
        </ns0:is>
      </ns0:c>
      <ns0:c r="E41" s="11" t="str">
        <ns0:f>IF(A41="","",IFERROR(INDEX(CHOOSE(MATCH(D41,{"National","Remote","Very remote"},0),'Price limits 2026-27'!$E$4:$E$103,'Price limits 2026-27'!$F$4:$F$103,'Price limits 2026-27'!$G$4:$G$103),MATCH(A41,'Price limits 2026-27'!$A$4:$A$103,0)),"Check inputs"))</ns0:f>
      </ns0:c>
      <ns0:c r="F41" s="9" t="n"/>
      <ns0:c r="G41" s="9" t="n"/>
      <ns0:c r="H41" s="9" t="inlineStr">
        <ns0:is>
          <ns0:t>per week</ns0:t>
        </ns0:is>
      </ns0:c>
      <ns0:c r="I41" s="12" t="str">
        <ns0:f>IF(A41="","",IF(H41="per week",$E$8,IF(H41="per fortnight",$E$8/2,IF(H41="per month",$E$8*12/52,IF(H41="in total",1,"Check inputs")))))</ns0:f>
      </ns0:c>
      <ns0:c r="J41" s="12" t="str">
        <ns0:f>IF(A41="","",IF(OR(NOT(ISNUMBER(F41)),F41&lt;=0,NOT(ISNUMBER(G41)),G41&lt;=0,NOT(ISNUMBER(I41))),"Check inputs",F41*G41*I41))</ns0:f>
      </ns0:c>
      <ns0:c r="K41" s="11" t="str">
        <ns0:f>IF(A41="","",IF(OR($E$8="",NOT(ISNUMBER(E41)),NOT(ISNUMBER(J41))),"Check inputs",E41*J41))</ns0:f>
      </ns0:c>
    </ns0:row>
    <ns0:row r="42">
      <ns0:c r="A42" s="9" t="n"/>
      <ns0:c r="B42" s="10" t="str">
        <ns0:f>IF(A42="","",IFERROR(INDEX('Price limits 2026-27'!$B$4:$B$103,MATCH(A42,'Price limits 2026-27'!$A$4:$A$103,0)),"Check inputs"))</ns0:f>
      </ns0:c>
      <ns0:c r="C42" s="10" t="str">
        <ns0:f>IF(A42="","",IFERROR(INDEX('Price limits 2026-27'!$D$4:$D$103,MATCH(A42,'Price limits 2026-27'!$A$4:$A$103,0)),"Check inputs"))</ns0:f>
      </ns0:c>
      <ns0:c r="D42" s="9" t="inlineStr">
        <ns0:is>
          <ns0:t>National</ns0:t>
        </ns0:is>
      </ns0:c>
      <ns0:c r="E42" s="11" t="str">
        <ns0:f>IF(A42="","",IFERROR(INDEX(CHOOSE(MATCH(D42,{"National","Remote","Very remote"},0),'Price limits 2026-27'!$E$4:$E$103,'Price limits 2026-27'!$F$4:$F$103,'Price limits 2026-27'!$G$4:$G$103),MATCH(A42,'Price limits 2026-27'!$A$4:$A$103,0)),"Check inputs"))</ns0:f>
      </ns0:c>
      <ns0:c r="F42" s="9" t="n"/>
      <ns0:c r="G42" s="9" t="n"/>
      <ns0:c r="H42" s="9" t="inlineStr">
        <ns0:is>
          <ns0:t>per week</ns0:t>
        </ns0:is>
      </ns0:c>
      <ns0:c r="I42" s="12" t="str">
        <ns0:f>IF(A42="","",IF(H42="per week",$E$8,IF(H42="per fortnight",$E$8/2,IF(H42="per month",$E$8*12/52,IF(H42="in total",1,"Check inputs")))))</ns0:f>
      </ns0:c>
      <ns0:c r="J42" s="12" t="str">
        <ns0:f>IF(A42="","",IF(OR(NOT(ISNUMBER(F42)),F42&lt;=0,NOT(ISNUMBER(G42)),G42&lt;=0,NOT(ISNUMBER(I42))),"Check inputs",F42*G42*I42))</ns0:f>
      </ns0:c>
      <ns0:c r="K42" s="11" t="str">
        <ns0:f>IF(A42="","",IF(OR($E$8="",NOT(ISNUMBER(E42)),NOT(ISNUMBER(J42))),"Check inputs",E42*J42))</ns0:f>
      </ns0:c>
    </ns0:row>
    <ns0:row r="45">
      <ns0:c r="A45" s="13" t="inlineStr">
        <ns0:is>
          <ns0:t>Totals by budget category</ns0:t>
        </ns0:is>
      </ns0:c>
    </ns0:row>
    <ns0:row r="46">
      <ns0:c r="A46" s="14" t="inlineStr">
        <ns0:is>
          <ns0:t>Core</ns0:t>
        </ns0:is>
      </ns0:c>
      <ns0:c r="B46" s="15" t="n">
        <ns0:f>IF(ISNUMBER($E$9),SUMIF($C$13:$C$42,A46,$K$13:$K$42),"Check inputs")</ns0:f>
        <ns0:v>23020.028571428575</ns0:v>
      </ns0:c>
    </ns0:row>
    <ns0:row r="47">
      <ns0:c r="A47" s="16" t="inlineStr">
        <ns0:is>
          <ns0:t>Capacity building</ns0:t>
        </ns0:is>
      </ns0:c>
      <ns0:c r="B47" s="15" t="n">
        <ns0:f>IF(ISNUMBER($E$9),SUMIF($C$13:$C$42,A47,$K$13:$K$42),"Check inputs")</ns0:f>
        <ns0:v>10115.192857142858</ns0:v>
      </ns0:c>
    </ns0:row>
    <ns0:row r="48">
      <ns0:c r="A48" s="17" t="inlineStr">
        <ns0:is>
          <ns0:t>Support coordination</ns0:t>
        </ns0:is>
      </ns0:c>
      <ns0:c r="B48" s="15" t="n">
        <ns0:f>IF(ISNUMBER($E$9),SUMIF($C$13:$C$42,A48,$K$13:$K$42),"Check inputs")</ns0:f>
        <ns0:v>2610.7928571428574</ns0:v>
      </ns0:c>
    </ns0:row>
    <ns0:row r="50">
      <ns0:c r="A50" s="18" t="str">
        <ns0:v>Catalogue 2026–27 v1.1. Pricing schedule effective 24 September 2026. 100 selected hourly supports.</ns0:v>
      </ns0:c>
    </ns0:row>
    <ns0:row r="51">
      <ns0:c r="A51" s="18" t="str">
        <ns0:v>Direct hours only. Agree indirect costs, claim eligibility, intensity, ratios, time of day and delivery zone separately.</ns0:v>
      </ns0:c>
    </ns0:row>
    <ns0:row r="52">
      <ns0:c r="A52" s="18" t="str">
        <ns0:v>Weekly/fortnightly quantities are prorated using exact plan days; monthly quantities use 12 months per 52 weeks.</ns0:v>
      </ns0:c>
    </ns0:row>
    <ns0:row r="53">
      <ns0:c r="A53" s="18" t="str">
        <ns0:v>Source: https://www.ndis.gov.au/providers/pricing-and-payments/pricing/what-support-catalogue</ns0:v>
      </ns0:c>
    </ns0:row>
  </ns0:sheetData>
  <ns0:dataValidations count="3">
    <ns0:dataValidation sqref="A13 A14 A15 A16 A17 A18 A19 A20 A21 A22 A23 A24 A25 A26 A27 A28 A29 A30 A31 A32 A33 A34 A35 A36 A37 A38 A39 A40 A41 A42" showDropDown="0" showInputMessage="0" showErrorMessage="0" allowBlank="1" type="list">
      <ns0:formula1>='Price limits 2026-27'!$A$4:$A$103</ns0:formula1>
    </ns0:dataValidation>
    <ns0:dataValidation sqref="D13 D14 D15 D16 D17 D18 D19 D20 D21 D22 D23 D24 D25 D26 D27 D28 D29 D30 D31 D32 D33 D34 D35 D36 D37 D38 D39 D40 D41 D42" showDropDown="0" showInputMessage="0" showErrorMessage="0" allowBlank="1" type="list">
      <ns0:formula1>"National,Remote,Very remote"</ns0:formula1>
    </ns0:dataValidation>
    <ns0:dataValidation sqref="H13 H14 H15 H16 H17 H18 H19 H20 H21 H22 H23 H24 H25 H26 H27 H28 H29 H30 H31 H32 H33 H34 H35 H36 H37 H38 H39 H40 H41 H42" showDropDown="0" showInputMessage="0" showErrorMessage="0" allowBlank="1" type="list">
      <ns0:formula1>"per week,per fortnight,per month,in total"</ns0:formula1>
    </ns0:dataValidation>
  </ns0:dataValidations>
  <ns0:pageMargins left="0.75" right="0.75" top="1" bottom="1" header="0.5" footer="0.5"/>
</ns0:worksheet>
</file>

<file path=xl/worksheets/sheet2.xml><?xml version="1.0" encoding="utf-8"?>
<ns0:worksheet xmlns:ns0="http://schemas.openxmlformats.org/spreadsheetml/2006/main">
  <ns0:sheetPr>
    <ns0:outlinePr summaryBelow="1" summaryRight="1"/>
    <ns0:pageSetUpPr/>
  </ns0:sheetPr>
  <ns0:dimension ref="A1:I103"/>
  <ns0:sheetViews>
    <ns0:sheetView workbookViewId="0">
      <ns0:pane ySplit="3" topLeftCell="A4" activePane="bottomLeft" state="frozen"/>
      <ns0:selection pane="bottomLeft" activeCell="A1" sqref="A1"/>
    </ns0:sheetView>
  </ns0:sheetViews>
  <ns0:sheetFormatPr baseColWidth="8" defaultRowHeight="15"/>
  <ns0:cols>
    <ns0:col width="44" customWidth="1" min="1" max="1"/>
    <ns0:col width="18" customWidth="1" min="2" max="2"/>
    <ns0:col width="26" customWidth="1" min="3" max="3"/>
    <ns0:col width="20" customWidth="1" min="4" max="4"/>
    <ns0:col width="11" customWidth="1" min="5" max="5"/>
    <ns0:col width="11" customWidth="1" min="6" max="6"/>
    <ns0:col width="12" customWidth="1" min="7" max="7"/>
    <ns0:col width="16" customWidth="1" min="8" max="8"/>
    <ns0:col width="32" customWidth="1" min="9" max="9"/>
  </ns0:cols>
  <ns0:sheetData>
    <ns0:row r="1">
      <ns0:c r="A1" s="13" t="str">
        <ns0:v>100 selected hourly supports · catalogue 2026–27 v1.1</ns0:v>
      </ns0:c>
    </ns0:row>
    <ns0:row r="3">
      <ns0:c r="A3" s="8" t="inlineStr">
        <ns0:is>
          <ns0:t>Support</ns0:t>
        </ns0:is>
      </ns0:c>
      <ns0:c r="B3" s="8" t="inlineStr">
        <ns0:is>
          <ns0:t>Item number</ns0:t>
        </ns0:is>
      </ns0:c>
      <ns0:c r="C3" s="8" t="inlineStr">
        <ns0:is>
          <ns0:t>Group</ns0:t>
        </ns0:is>
      </ns0:c>
      <ns0:c r="D3" s="8" t="inlineStr">
        <ns0:is>
          <ns0:t>Budget category</ns0:t>
        </ns0:is>
      </ns0:c>
      <ns0:c r="E3" s="8" t="inlineStr">
        <ns0:is>
          <ns0:t>National</ns0:t>
        </ns0:is>
      </ns0:c>
      <ns0:c r="F3" s="8" t="inlineStr">
        <ns0:is>
          <ns0:t>Remote</ns0:t>
        </ns0:is>
      </ns0:c>
      <ns0:c r="G3" s="8" t="inlineStr">
        <ns0:is>
          <ns0:t>Very remote</ns0:t>
        </ns0:is>
      </ns0:c>
      <ns0:c r="H3" s="8" t="inlineStr">
        <ns0:is>
          <ns0:t>Provider travel (national)</ns0:t>
        </ns0:is>
      </ns0:c>
      <ns0:c r="I3" s="8" t="inlineStr">
        <ns0:is>
          <ns0:t>Indirect activities</ns0:t>
        </ns0:is>
      </ns0:c>
    </ns0:row>
    <ns0:row r="4">
      <ns0:c r="A4" t="inlineStr">
        <ns0:is>
          <ns0:t>Psychology</ns0:t>
        </ns0:is>
      </ns0:c>
      <ns0:c r="B4" t="inlineStr">
        <ns0:is>
          <ns0:t>15_054_0128_1_3</ns0:t>
        </ns0:is>
      </ns0:c>
      <ns0:c r="C4" t="inlineStr">
        <ns0:is>
          <ns0:t>Therapy</ns0:t>
        </ns0:is>
      </ns0:c>
      <ns0:c r="D4" t="inlineStr">
        <ns0:is>
          <ns0:t>Capacity building</ns0:t>
        </ns0:is>
      </ns0:c>
      <ns0:c r="E4" s="15" t="n">
        <ns0:v>252.99</ns0:v>
      </ns0:c>
      <ns0:c r="F4" s="15" t="n">
        <ns0:v>354.19</ns0:v>
      </ns0:c>
      <ns0:c r="G4" s="15" t="n">
        <ns0:v>379.49</ns0:v>
      </ns0:c>
      <ns0:c r="H4" s="15" t="n">
        <ns0:v>126.5</ns0:v>
      </ns0:c>
      <ns0:c r="I4" t="inlineStr">
        <ns0:is>
          <ns0:t>Own lines (_NF, _RR, _CA, _TH, _PT)</ns0:t>
        </ns0:is>
      </ns0:c>
    </ns0:row>
    <ns0:row r="5">
      <ns0:c r="A5" t="inlineStr">
        <ns0:is>
          <ns0:t>Occupational therapy</ns0:t>
        </ns0:is>
      </ns0:c>
      <ns0:c r="B5" t="inlineStr">
        <ns0:is>
          <ns0:t>15_617_0128_1_3</ns0:t>
        </ns0:is>
      </ns0:c>
      <ns0:c r="C5" t="inlineStr">
        <ns0:is>
          <ns0:t>Therapy</ns0:t>
        </ns0:is>
      </ns0:c>
      <ns0:c r="D5" t="inlineStr">
        <ns0:is>
          <ns0:t>Capacity building</ns0:t>
        </ns0:is>
      </ns0:c>
      <ns0:c r="E5" s="15" t="n">
        <ns0:v>193.99</ns0:v>
      </ns0:c>
      <ns0:c r="F5" s="15" t="n">
        <ns0:v>271.59</ns0:v>
      </ns0:c>
      <ns0:c r="G5" s="15" t="n">
        <ns0:v>290.99</ns0:v>
      </ns0:c>
      <ns0:c r="H5" s="15" t="n">
        <ns0:v>97</ns0:v>
      </ns0:c>
      <ns0:c r="I5" t="inlineStr">
        <ns0:is>
          <ns0:t>Own lines (_NF, _RR, _CA, _TH, _PT)</ns0:t>
        </ns0:is>
      </ns0:c>
    </ns0:row>
    <ns0:row r="6">
      <ns0:c r="A6" t="inlineStr">
        <ns0:is>
          <ns0:t>Speech pathology</ns0:t>
        </ns0:is>
      </ns0:c>
      <ns0:c r="B6" t="inlineStr">
        <ns0:is>
          <ns0:t>15_622_0128_1_3</ns0:t>
        </ns0:is>
      </ns0:c>
      <ns0:c r="C6" t="inlineStr">
        <ns0:is>
          <ns0:t>Therapy</ns0:t>
        </ns0:is>
      </ns0:c>
      <ns0:c r="D6" t="inlineStr">
        <ns0:is>
          <ns0:t>Capacity building</ns0:t>
        </ns0:is>
      </ns0:c>
      <ns0:c r="E6" s="15" t="n">
        <ns0:v>193.99</ns0:v>
      </ns0:c>
      <ns0:c r="F6" s="15" t="n">
        <ns0:v>271.59</ns0:v>
      </ns0:c>
      <ns0:c r="G6" s="15" t="n">
        <ns0:v>290.99</ns0:v>
      </ns0:c>
      <ns0:c r="H6" s="15" t="n">
        <ns0:v>97</ns0:v>
      </ns0:c>
      <ns0:c r="I6" t="inlineStr">
        <ns0:is>
          <ns0:t>Own lines (_NF, _RR, _CA, _TH, _PT)</ns0:t>
        </ns0:is>
      </ns0:c>
    </ns0:row>
    <ns0:row r="7">
      <ns0:c r="A7" t="inlineStr">
        <ns0:is>
          <ns0:t>Physiotherapy</ns0:t>
        </ns0:is>
      </ns0:c>
      <ns0:c r="B7" t="inlineStr">
        <ns0:is>
          <ns0:t>15_055_0128_1_3</ns0:t>
        </ns0:is>
      </ns0:c>
      <ns0:c r="C7" t="inlineStr">
        <ns0:is>
          <ns0:t>Therapy</ns0:t>
        </ns0:is>
      </ns0:c>
      <ns0:c r="D7" t="inlineStr">
        <ns0:is>
          <ns0:t>Capacity building</ns0:t>
        </ns0:is>
      </ns0:c>
      <ns0:c r="E7" s="15" t="n">
        <ns0:v>183.99</ns0:v>
      </ns0:c>
      <ns0:c r="F7" s="15" t="n">
        <ns0:v>257.59</ns0:v>
      </ns0:c>
      <ns0:c r="G7" s="15" t="n">
        <ns0:v>275.99</ns0:v>
      </ns0:c>
      <ns0:c r="H7" s="15" t="n">
        <ns0:v>92</ns0:v>
      </ns0:c>
      <ns0:c r="I7" t="inlineStr">
        <ns0:is>
          <ns0:t>Own lines (_NF, _RR, _CA, _TH, _PT)</ns0:t>
        </ns0:is>
      </ns0:c>
    </ns0:row>
    <ns0:row r="8">
      <ns0:c r="A8" t="inlineStr">
        <ns0:is>
          <ns0:t>Podiatry</ns0:t>
        </ns0:is>
      </ns0:c>
      <ns0:c r="B8" t="inlineStr">
        <ns0:is>
          <ns0:t>15_619_0128_1_3</ns0:t>
        </ns0:is>
      </ns0:c>
      <ns0:c r="C8" t="inlineStr">
        <ns0:is>
          <ns0:t>Therapy</ns0:t>
        </ns0:is>
      </ns0:c>
      <ns0:c r="D8" t="inlineStr">
        <ns0:is>
          <ns0:t>Capacity building</ns0:t>
        </ns0:is>
      </ns0:c>
      <ns0:c r="E8" s="15" t="n">
        <ns0:v>188.99</ns0:v>
      </ns0:c>
      <ns0:c r="F8" s="15" t="n">
        <ns0:v>264.59</ns0:v>
      </ns0:c>
      <ns0:c r="G8" s="15" t="n">
        <ns0:v>283.49</ns0:v>
      </ns0:c>
      <ns0:c r="H8" s="15" t="n">
        <ns0:v>94.5</ns0:v>
      </ns0:c>
      <ns0:c r="I8" t="inlineStr">
        <ns0:is>
          <ns0:t>Own lines (_NF, _RR, _CA, _TH, _PT)</ns0:t>
        </ns0:is>
      </ns0:c>
    </ns0:row>
    <ns0:row r="9">
      <ns0:c r="A9" t="inlineStr">
        <ns0:is>
          <ns0:t>Dietetics</ns0:t>
        </ns0:is>
      </ns0:c>
      <ns0:c r="B9" t="inlineStr">
        <ns0:is>
          <ns0:t>15_062_0128_3_3</ns0:t>
        </ns0:is>
      </ns0:c>
      <ns0:c r="C9" t="inlineStr">
        <ns0:is>
          <ns0:t>Therapy</ns0:t>
        </ns0:is>
      </ns0:c>
      <ns0:c r="D9" t="inlineStr">
        <ns0:is>
          <ns0:t>Capacity building</ns0:t>
        </ns0:is>
      </ns0:c>
      <ns0:c r="E9" s="15" t="n">
        <ns0:v>178.99</ns0:v>
      </ns0:c>
      <ns0:c r="F9" s="15" t="n">
        <ns0:v>250.59</ns0:v>
      </ns0:c>
      <ns0:c r="G9" s="15" t="n">
        <ns0:v>268.49</ns0:v>
      </ns0:c>
      <ns0:c r="H9" s="15" t="n">
        <ns0:v>89.5</ns0:v>
      </ns0:c>
      <ns0:c r="I9" t="inlineStr">
        <ns0:is>
          <ns0:t>Own lines (_NF, _RR, _CA, _TH, _PT)</ns0:t>
        </ns0:is>
      </ns0:c>
    </ns0:row>
    <ns0:row r="10">
      <ns0:c r="A10" t="inlineStr">
        <ns0:is>
          <ns0:t>Exercise physiology</ns0:t>
        </ns0:is>
      </ns0:c>
      <ns0:c r="B10" t="inlineStr">
        <ns0:is>
          <ns0:t>15_200_0128_1_3</ns0:t>
        </ns0:is>
      </ns0:c>
      <ns0:c r="C10" t="inlineStr">
        <ns0:is>
          <ns0:t>Therapy</ns0:t>
        </ns0:is>
      </ns0:c>
      <ns0:c r="D10" t="inlineStr">
        <ns0:is>
          <ns0:t>Capacity building</ns0:t>
        </ns0:is>
      </ns0:c>
      <ns0:c r="E10" s="15" t="n">
        <ns0:v>161.99</ns0:v>
      </ns0:c>
      <ns0:c r="F10" s="15" t="n">
        <ns0:v>226.79</ns0:v>
      </ns0:c>
      <ns0:c r="G10" s="15" t="n">
        <ns0:v>242.99</ns0:v>
      </ns0:c>
      <ns0:c r="H10" s="15" t="n">
        <ns0:v>81</ns0:v>
      </ns0:c>
      <ns0:c r="I10" t="inlineStr">
        <ns0:is>
          <ns0:t>Own lines (_NF, _RR, _CA, _TH, _PT)</ns0:t>
        </ns0:is>
      </ns0:c>
    </ns0:row>
    <ns0:row r="11">
      <ns0:c r="A11" t="inlineStr">
        <ns0:is>
          <ns0:t>Social work</ns0:t>
        </ns0:is>
      </ns0:c>
      <ns0:c r="B11" t="inlineStr">
        <ns0:is>
          <ns0:t>15_621_0128_1_3</ns0:t>
        </ns0:is>
      </ns0:c>
      <ns0:c r="C11" t="inlineStr">
        <ns0:is>
          <ns0:t>Therapy</ns0:t>
        </ns0:is>
      </ns0:c>
      <ns0:c r="D11" t="inlineStr">
        <ns0:is>
          <ns0:t>Capacity building</ns0:t>
        </ns0:is>
      </ns0:c>
      <ns0:c r="E11" s="15" t="n">
        <ns0:v>193.99</ns0:v>
      </ns0:c>
      <ns0:c r="F11" s="15" t="n">
        <ns0:v>271.59</ns0:v>
      </ns0:c>
      <ns0:c r="G11" s="15" t="n">
        <ns0:v>290.99</ns0:v>
      </ns0:c>
      <ns0:c r="H11" s="15" t="n">
        <ns0:v>97</ns0:v>
      </ns0:c>
      <ns0:c r="I11" t="inlineStr">
        <ns0:is>
          <ns0:t>Own lines (_NF, _RR, _CA, _TH, _PT)</ns0:t>
        </ns0:is>
      </ns0:c>
    </ns0:row>
    <ns0:row r="12">
      <ns0:c r="A12" t="inlineStr">
        <ns0:is>
          <ns0:t>Counselling</ns0:t>
        </ns0:is>
      </ns0:c>
      <ns0:c r="B12" t="inlineStr">
        <ns0:is>
          <ns0:t>15_043_0128_1_3</ns0:t>
        </ns0:is>
      </ns0:c>
      <ns0:c r="C12" t="inlineStr">
        <ns0:is>
          <ns0:t>Therapy</ns0:t>
        </ns0:is>
      </ns0:c>
      <ns0:c r="D12" t="inlineStr">
        <ns0:is>
          <ns0:t>Capacity building</ns0:t>
        </ns0:is>
      </ns0:c>
      <ns0:c r="E12" s="15" t="n">
        <ns0:v>156.16</ns0:v>
      </ns0:c>
      <ns0:c r="F12" s="15" t="n">
        <ns0:v>218.62</ns0:v>
      </ns0:c>
      <ns0:c r="G12" s="15" t="n">
        <ns0:v>234.24</ns0:v>
      </ns0:c>
      <ns0:c r="H12" s="15" t="n">
        <ns0:v>78.08</ns0:v>
      </ns0:c>
      <ns0:c r="I12" t="inlineStr">
        <ns0:is>
          <ns0:t>Own lines (_NF, _RR, _CA, _TH, _PT)</ns0:t>
        </ns0:is>
      </ns0:c>
    </ns0:row>
    <ns0:row r="13">
      <ns0:c r="A13" t="inlineStr">
        <ns0:is>
          <ns0:t>Developmental education</ns0:t>
        </ns0:is>
      </ns0:c>
      <ns0:c r="B13" t="inlineStr">
        <ns0:is>
          <ns0:t>15_613_0128_1_3</ns0:t>
        </ns0:is>
      </ns0:c>
      <ns0:c r="C13" t="inlineStr">
        <ns0:is>
          <ns0:t>Therapy</ns0:t>
        </ns0:is>
      </ns0:c>
      <ns0:c r="D13" t="inlineStr">
        <ns0:is>
          <ns0:t>Capacity building</ns0:t>
        </ns0:is>
      </ns0:c>
      <ns0:c r="E13" s="15" t="n">
        <ns0:v>193.99</ns0:v>
      </ns0:c>
      <ns0:c r="F13" s="15" t="n">
        <ns0:v>271.59</ns0:v>
      </ns0:c>
      <ns0:c r="G13" s="15" t="n">
        <ns0:v>290.99</ns0:v>
      </ns0:c>
      <ns0:c r="H13" s="15" t="n">
        <ns0:v>97</ns0:v>
      </ns0:c>
      <ns0:c r="I13" t="inlineStr">
        <ns0:is>
          <ns0:t>Own lines (_NF, _RR, _CA, _TH, _PT)</ns0:t>
        </ns0:is>
      </ns0:c>
    </ns0:row>
    <ns0:row r="14">
      <ns0:c r="A14" t="inlineStr">
        <ns0:is>
          <ns0:t>Audiology</ns0:t>
        </ns0:is>
      </ns0:c>
      <ns0:c r="B14" t="inlineStr">
        <ns0:is>
          <ns0:t>15_611_0128_1_3</ns0:t>
        </ns0:is>
      </ns0:c>
      <ns0:c r="C14" t="inlineStr">
        <ns0:is>
          <ns0:t>Therapy</ns0:t>
        </ns0:is>
      </ns0:c>
      <ns0:c r="D14" t="inlineStr">
        <ns0:is>
          <ns0:t>Capacity building</ns0:t>
        </ns0:is>
      </ns0:c>
      <ns0:c r="E14" s="15" t="n">
        <ns0:v>193.99</ns0:v>
      </ns0:c>
      <ns0:c r="F14" s="15" t="n">
        <ns0:v>271.59</ns0:v>
      </ns0:c>
      <ns0:c r="G14" s="15" t="n">
        <ns0:v>290.99</ns0:v>
      </ns0:c>
      <ns0:c r="H14" s="15" t="n">
        <ns0:v>97</ns0:v>
      </ns0:c>
      <ns0:c r="I14" t="inlineStr">
        <ns0:is>
          <ns0:t>Own lines (_NF, _RR, _CA, _TH, _PT)</ns0:t>
        </ns0:is>
      </ns0:c>
    </ns0:row>
    <ns0:row r="15">
      <ns0:c r="A15" t="inlineStr">
        <ns0:is>
          <ns0:t>Art therapy</ns0:t>
        </ns0:is>
      </ns0:c>
      <ns0:c r="B15" t="inlineStr">
        <ns0:is>
          <ns0:t>15_610_0128_1_3</ns0:t>
        </ns0:is>
      </ns0:c>
      <ns0:c r="C15" t="inlineStr">
        <ns0:is>
          <ns0:t>Therapy</ns0:t>
        </ns0:is>
      </ns0:c>
      <ns0:c r="D15" t="inlineStr">
        <ns0:is>
          <ns0:t>Capacity building</ns0:t>
        </ns0:is>
      </ns0:c>
      <ns0:c r="E15" s="15" t="n">
        <ns0:v>156.16</ns0:v>
      </ns0:c>
      <ns0:c r="F15" s="15" t="n">
        <ns0:v>218.62</ns0:v>
      </ns0:c>
      <ns0:c r="G15" s="15" t="n">
        <ns0:v>234.24</ns0:v>
      </ns0:c>
      <ns0:c r="H15" s="15" t="n">
        <ns0:v>78.08</ns0:v>
      </ns0:c>
      <ns0:c r="I15" t="inlineStr">
        <ns0:is>
          <ns0:t>Own lines (_NF, _RR, _CA, _TH, _PT)</ns0:t>
        </ns0:is>
      </ns0:c>
    </ns0:row>
    <ns0:row r="16">
      <ns0:c r="A16" t="inlineStr">
        <ns0:is>
          <ns0:t>Music therapy</ns0:t>
        </ns0:is>
      </ns0:c>
      <ns0:c r="B16" t="inlineStr">
        <ns0:is>
          <ns0:t>15_615_0128_1_3</ns0:t>
        </ns0:is>
      </ns0:c>
      <ns0:c r="C16" t="inlineStr">
        <ns0:is>
          <ns0:t>Therapy</ns0:t>
        </ns0:is>
      </ns0:c>
      <ns0:c r="D16" t="inlineStr">
        <ns0:is>
          <ns0:t>Capacity building</ns0:t>
        </ns0:is>
      </ns0:c>
      <ns0:c r="E16" s="15" t="n">
        <ns0:v>156.16</ns0:v>
      </ns0:c>
      <ns0:c r="F16" s="15" t="n">
        <ns0:v>218.62</ns0:v>
      </ns0:c>
      <ns0:c r="G16" s="15" t="n">
        <ns0:v>234.24</ns0:v>
      </ns0:c>
      <ns0:c r="H16" s="15" t="n">
        <ns0:v>78.08</ns0:v>
      </ns0:c>
      <ns0:c r="I16" t="inlineStr">
        <ns0:is>
          <ns0:t>Own lines (_NF, _RR, _CA, _TH, _PT)</ns0:t>
        </ns0:is>
      </ns0:c>
    </ns0:row>
    <ns0:row r="17">
      <ns0:c r="A17" t="inlineStr">
        <ns0:is>
          <ns0:t>Orthoptics</ns0:t>
        </ns0:is>
      </ns0:c>
      <ns0:c r="B17" t="inlineStr">
        <ns0:is>
          <ns0:t>15_618_0128_1_3</ns0:t>
        </ns0:is>
      </ns0:c>
      <ns0:c r="C17" t="inlineStr">
        <ns0:is>
          <ns0:t>Therapy</ns0:t>
        </ns0:is>
      </ns0:c>
      <ns0:c r="D17" t="inlineStr">
        <ns0:is>
          <ns0:t>Capacity building</ns0:t>
        </ns0:is>
      </ns0:c>
      <ns0:c r="E17" s="15" t="n">
        <ns0:v>193.99</ns0:v>
      </ns0:c>
      <ns0:c r="F17" s="15" t="n">
        <ns0:v>271.59</ns0:v>
      </ns0:c>
      <ns0:c r="G17" s="15" t="n">
        <ns0:v>290.99</ns0:v>
      </ns0:c>
      <ns0:c r="H17" s="15" t="n">
        <ns0:v>97</ns0:v>
      </ns0:c>
      <ns0:c r="I17" t="inlineStr">
        <ns0:is>
          <ns0:t>Own lines (_NF, _RR, _CA, _TH, _PT)</ns0:t>
        </ns0:is>
      </ns0:c>
    </ns0:row>
    <ns0:row r="18">
      <ns0:c r="A18" t="inlineStr">
        <ns0:is>
          <ns0:t>Rehabilitation counselling</ns0:t>
        </ns0:is>
      </ns0:c>
      <ns0:c r="B18" t="inlineStr">
        <ns0:is>
          <ns0:t>15_620_0128_1_3</ns0:t>
        </ns0:is>
      </ns0:c>
      <ns0:c r="C18" t="inlineStr">
        <ns0:is>
          <ns0:t>Therapy</ns0:t>
        </ns0:is>
      </ns0:c>
      <ns0:c r="D18" t="inlineStr">
        <ns0:is>
          <ns0:t>Capacity building</ns0:t>
        </ns0:is>
      </ns0:c>
      <ns0:c r="E18" s="15" t="n">
        <ns0:v>193.99</ns0:v>
      </ns0:c>
      <ns0:c r="F18" s="15" t="n">
        <ns0:v>271.59</ns0:v>
      </ns0:c>
      <ns0:c r="G18" s="15" t="n">
        <ns0:v>290.99</ns0:v>
      </ns0:c>
      <ns0:c r="H18" s="15" t="n">
        <ns0:v>97</ns0:v>
      </ns0:c>
      <ns0:c r="I18" t="inlineStr">
        <ns0:is>
          <ns0:t>Own lines (_NF, _RR, _CA, _TH, _PT)</ns0:t>
        </ns0:is>
      </ns0:c>
    </ns0:row>
    <ns0:row r="19">
      <ns0:c r="A19" t="inlineStr">
        <ns0:is>
          <ns0:t>Orientation and mobility</ns0:t>
        </ns0:is>
      </ns0:c>
      <ns0:c r="B19" t="inlineStr">
        <ns0:is>
          <ns0:t>15_626_0128_1_3</ns0:t>
        </ns0:is>
      </ns0:c>
      <ns0:c r="C19" t="inlineStr">
        <ns0:is>
          <ns0:t>Therapy</ns0:t>
        </ns0:is>
      </ns0:c>
      <ns0:c r="D19" t="inlineStr">
        <ns0:is>
          <ns0:t>Capacity building</ns0:t>
        </ns0:is>
      </ns0:c>
      <ns0:c r="E19" s="15" t="n">
        <ns0:v>156.16</ns0:v>
      </ns0:c>
      <ns0:c r="F19" s="15" t="n">
        <ns0:v>218.62</ns0:v>
      </ns0:c>
      <ns0:c r="G19" s="15" t="n">
        <ns0:v>234.24</ns0:v>
      </ns0:c>
      <ns0:c r="H19" s="15" t="n">
        <ns0:v>78.08</ns0:v>
      </ns0:c>
      <ns0:c r="I19" t="inlineStr">
        <ns0:is>
          <ns0:t>Own lines (_NF, _RR, _CA, _TH, _PT)</ns0:t>
        </ns0:is>
      </ns0:c>
    </ns0:row>
    <ns0:row r="20">
      <ns0:c r="A20" t="inlineStr">
        <ns0:is>
          <ns0:t>Other therapy professional</ns0:t>
        </ns0:is>
      </ns0:c>
      <ns0:c r="B20" t="inlineStr">
        <ns0:is>
          <ns0:t>15_056_0128_1_3</ns0:t>
        </ns0:is>
      </ns0:c>
      <ns0:c r="C20" t="inlineStr">
        <ns0:is>
          <ns0:t>Therapy</ns0:t>
        </ns0:is>
      </ns0:c>
      <ns0:c r="D20" t="inlineStr">
        <ns0:is>
          <ns0:t>Capacity building</ns0:t>
        </ns0:is>
      </ns0:c>
      <ns0:c r="E20" s="15" t="n">
        <ns0:v>156.16</ns0:v>
      </ns0:c>
      <ns0:c r="F20" s="15" t="n">
        <ns0:v>218.62</ns0:v>
      </ns0:c>
      <ns0:c r="G20" s="15" t="n">
        <ns0:v>234.24</ns0:v>
      </ns0:c>
      <ns0:c r="H20" s="15" t="n">
        <ns0:v>78.08</ns0:v>
      </ns0:c>
      <ns0:c r="I20" t="inlineStr">
        <ns0:is>
          <ns0:t>Own lines (_NF, _RR, _CA, _TH, _PT)</ns0:t>
        </ns0:is>
      </ns0:c>
    </ns0:row>
    <ns0:row r="21">
      <ns0:c r="A21" t="inlineStr">
        <ns0:is>
          <ns0:t>Therapy assistant, level 1</ns0:t>
        </ns0:is>
      </ns0:c>
      <ns0:c r="B21" t="inlineStr">
        <ns0:is>
          <ns0:t>15_052_0128_1_3</ns0:t>
        </ns0:is>
      </ns0:c>
      <ns0:c r="C21" t="inlineStr">
        <ns0:is>
          <ns0:t>Therapy</ns0:t>
        </ns0:is>
      </ns0:c>
      <ns0:c r="D21" t="inlineStr">
        <ns0:is>
          <ns0:t>Capacity building</ns0:t>
        </ns0:is>
      </ns0:c>
      <ns0:c r="E21" s="15" t="n">
        <ns0:v>56.16</ns0:v>
      </ns0:c>
      <ns0:c r="F21" s="15" t="n">
        <ns0:v>78.62</ns0:v>
      </ns0:c>
      <ns0:c r="G21" s="15" t="n">
        <ns0:v>84.23999999999999</ns0:v>
      </ns0:c>
      <ns0:c r="H21" s="15" t="n">
        <ns0:v>28.08</ns0:v>
      </ns0:c>
      <ns0:c r="I21" t="inlineStr">
        <ns0:is>
          <ns0:t>Own lines (_NF, _RR, _CA, _TH, _PT)</ns0:t>
        </ns0:is>
      </ns0:c>
    </ns0:row>
    <ns0:row r="22">
      <ns0:c r="A22" t="inlineStr">
        <ns0:is>
          <ns0:t>Therapy assistant, level 2</ns0:t>
        </ns0:is>
      </ns0:c>
      <ns0:c r="B22" t="inlineStr">
        <ns0:is>
          <ns0:t>15_053_0128_1_3</ns0:t>
        </ns0:is>
      </ns0:c>
      <ns0:c r="C22" t="inlineStr">
        <ns0:is>
          <ns0:t>Therapy</ns0:t>
        </ns0:is>
      </ns0:c>
      <ns0:c r="D22" t="inlineStr">
        <ns0:is>
          <ns0:t>Capacity building</ns0:t>
        </ns0:is>
      </ns0:c>
      <ns0:c r="E22" s="15" t="n">
        <ns0:v>86.79000000000001</ns0:v>
      </ns0:c>
      <ns0:c r="F22" s="15" t="n">
        <ns0:v>121.51</ns0:v>
      </ns0:c>
      <ns0:c r="G22" s="15" t="n">
        <ns0:v>130.19</ns0:v>
      </ns0:c>
      <ns0:c r="H22" s="15" t="n">
        <ns0:v>43.4</ns0:v>
      </ns0:c>
      <ns0:c r="I22" t="inlineStr">
        <ns0:is>
          <ns0:t>Own lines (_NF, _RR, _CA, _TH, _PT)</ns0:t>
        </ns0:is>
      </ns0:c>
    </ns0:row>
    <ns0:row r="23">
      <ns0:c r="A23" t="inlineStr">
        <ns0:is>
          <ns0:t>Early childhood psychology</ns0:t>
        </ns0:is>
      </ns0:c>
      <ns0:c r="B23" t="inlineStr">
        <ns0:is>
          <ns0:t>15_001_0118_1_3</ns0:t>
        </ns0:is>
      </ns0:c>
      <ns0:c r="C23" t="inlineStr">
        <ns0:is>
          <ns0:t>Early childhood</ns0:t>
        </ns0:is>
      </ns0:c>
      <ns0:c r="D23" t="inlineStr">
        <ns0:is>
          <ns0:t>Capacity building</ns0:t>
        </ns0:is>
      </ns0:c>
      <ns0:c r="E23" s="15" t="n">
        <ns0:v>252.99</ns0:v>
      </ns0:c>
      <ns0:c r="F23" s="15" t="n">
        <ns0:v>354.19</ns0:v>
      </ns0:c>
      <ns0:c r="G23" s="15" t="n">
        <ns0:v>379.49</ns0:v>
      </ns0:c>
      <ns0:c r="H23" s="15" t="n">
        <ns0:v>126.5</ns0:v>
      </ns0:c>
      <ns0:c r="I23" t="inlineStr">
        <ns0:is>
          <ns0:t>Own lines (_NF, _RR, _CA, _TH, _PT)</ns0:t>
        </ns0:is>
      </ns0:c>
    </ns0:row>
    <ns0:row r="24">
      <ns0:c r="A24" t="inlineStr">
        <ns0:is>
          <ns0:t>Early childhood occupational therapy</ns0:t>
        </ns0:is>
      </ns0:c>
      <ns0:c r="B24" t="inlineStr">
        <ns0:is>
          <ns0:t>15_617_0118_1_3</ns0:t>
        </ns0:is>
      </ns0:c>
      <ns0:c r="C24" t="inlineStr">
        <ns0:is>
          <ns0:t>Early childhood</ns0:t>
        </ns0:is>
      </ns0:c>
      <ns0:c r="D24" t="inlineStr">
        <ns0:is>
          <ns0:t>Capacity building</ns0:t>
        </ns0:is>
      </ns0:c>
      <ns0:c r="E24" s="15" t="n">
        <ns0:v>193.99</ns0:v>
      </ns0:c>
      <ns0:c r="F24" s="15" t="n">
        <ns0:v>271.59</ns0:v>
      </ns0:c>
      <ns0:c r="G24" s="15" t="n">
        <ns0:v>290.99</ns0:v>
      </ns0:c>
      <ns0:c r="H24" s="15" t="n">
        <ns0:v>97</ns0:v>
      </ns0:c>
      <ns0:c r="I24" t="inlineStr">
        <ns0:is>
          <ns0:t>Own lines (_NF, _RR, _CA, _TH, _PT)</ns0:t>
        </ns0:is>
      </ns0:c>
    </ns0:row>
    <ns0:row r="25">
      <ns0:c r="A25" t="inlineStr">
        <ns0:is>
          <ns0:t>Early childhood speech pathology</ns0:t>
        </ns0:is>
      </ns0:c>
      <ns0:c r="B25" t="inlineStr">
        <ns0:is>
          <ns0:t>15_622_0118_1_3</ns0:t>
        </ns0:is>
      </ns0:c>
      <ns0:c r="C25" t="inlineStr">
        <ns0:is>
          <ns0:t>Early childhood</ns0:t>
        </ns0:is>
      </ns0:c>
      <ns0:c r="D25" t="inlineStr">
        <ns0:is>
          <ns0:t>Capacity building</ns0:t>
        </ns0:is>
      </ns0:c>
      <ns0:c r="E25" s="15" t="n">
        <ns0:v>193.99</ns0:v>
      </ns0:c>
      <ns0:c r="F25" s="15" t="n">
        <ns0:v>271.59</ns0:v>
      </ns0:c>
      <ns0:c r="G25" s="15" t="n">
        <ns0:v>290.99</ns0:v>
      </ns0:c>
      <ns0:c r="H25" s="15" t="n">
        <ns0:v>97</ns0:v>
      </ns0:c>
      <ns0:c r="I25" t="inlineStr">
        <ns0:is>
          <ns0:t>Own lines (_NF, _RR, _CA, _TH, _PT)</ns0:t>
        </ns0:is>
      </ns0:c>
    </ns0:row>
    <ns0:row r="26">
      <ns0:c r="A26" t="inlineStr">
        <ns0:is>
          <ns0:t>Early childhood physiotherapy</ns0:t>
        </ns0:is>
      </ns0:c>
      <ns0:c r="B26" t="inlineStr">
        <ns0:is>
          <ns0:t>15_003_0118_1_3</ns0:t>
        </ns0:is>
      </ns0:c>
      <ns0:c r="C26" t="inlineStr">
        <ns0:is>
          <ns0:t>Early childhood</ns0:t>
        </ns0:is>
      </ns0:c>
      <ns0:c r="D26" t="inlineStr">
        <ns0:is>
          <ns0:t>Capacity building</ns0:t>
        </ns0:is>
      </ns0:c>
      <ns0:c r="E26" s="15" t="n">
        <ns0:v>183.99</ns0:v>
      </ns0:c>
      <ns0:c r="F26" s="15" t="n">
        <ns0:v>257.59</ns0:v>
      </ns0:c>
      <ns0:c r="G26" s="15" t="n">
        <ns0:v>275.99</ns0:v>
      </ns0:c>
      <ns0:c r="H26" s="15" t="n">
        <ns0:v>92</ns0:v>
      </ns0:c>
      <ns0:c r="I26" t="inlineStr">
        <ns0:is>
          <ns0:t>Own lines (_NF, _RR, _CA, _TH, _PT)</ns0:t>
        </ns0:is>
      </ns0:c>
    </ns0:row>
    <ns0:row r="27">
      <ns0:c r="A27" t="inlineStr">
        <ns0:is>
          <ns0:t>Early childhood podiatry</ns0:t>
        </ns0:is>
      </ns0:c>
      <ns0:c r="B27" t="inlineStr">
        <ns0:is>
          <ns0:t>15_619_0118_1_3</ns0:t>
        </ns0:is>
      </ns0:c>
      <ns0:c r="C27" t="inlineStr">
        <ns0:is>
          <ns0:t>Early childhood</ns0:t>
        </ns0:is>
      </ns0:c>
      <ns0:c r="D27" t="inlineStr">
        <ns0:is>
          <ns0:t>Capacity building</ns0:t>
        </ns0:is>
      </ns0:c>
      <ns0:c r="E27" s="15" t="n">
        <ns0:v>188.99</ns0:v>
      </ns0:c>
      <ns0:c r="F27" s="15" t="n">
        <ns0:v>264.59</ns0:v>
      </ns0:c>
      <ns0:c r="G27" s="15" t="n">
        <ns0:v>283.49</ns0:v>
      </ns0:c>
      <ns0:c r="H27" s="15" t="n">
        <ns0:v>94.5</ns0:v>
      </ns0:c>
      <ns0:c r="I27" t="inlineStr">
        <ns0:is>
          <ns0:t>Own lines (_NF, _RR, _CA, _TH, _PT)</ns0:t>
        </ns0:is>
      </ns0:c>
    </ns0:row>
    <ns0:row r="28">
      <ns0:c r="A28" t="inlineStr">
        <ns0:is>
          <ns0:t>Early childhood dietetics</ns0:t>
        </ns0:is>
      </ns0:c>
      <ns0:c r="B28" t="inlineStr">
        <ns0:is>
          <ns0:t>15_062_0118_1_3</ns0:t>
        </ns0:is>
      </ns0:c>
      <ns0:c r="C28" t="inlineStr">
        <ns0:is>
          <ns0:t>Early childhood</ns0:t>
        </ns0:is>
      </ns0:c>
      <ns0:c r="D28" t="inlineStr">
        <ns0:is>
          <ns0:t>Capacity building</ns0:t>
        </ns0:is>
      </ns0:c>
      <ns0:c r="E28" s="15" t="n">
        <ns0:v>178.99</ns0:v>
      </ns0:c>
      <ns0:c r="F28" s="15" t="n">
        <ns0:v>250.59</ns0:v>
      </ns0:c>
      <ns0:c r="G28" s="15" t="n">
        <ns0:v>268.49</ns0:v>
      </ns0:c>
      <ns0:c r="H28" s="15" t="n">
        <ns0:v>89.5</ns0:v>
      </ns0:c>
      <ns0:c r="I28" t="inlineStr">
        <ns0:is>
          <ns0:t>Own lines (_NF, _RR, _CA, _TH, _PT)</ns0:t>
        </ns0:is>
      </ns0:c>
    </ns0:row>
    <ns0:row r="29">
      <ns0:c r="A29" t="inlineStr">
        <ns0:is>
          <ns0:t>Early childhood exercise physiology</ns0:t>
        </ns0:is>
      </ns0:c>
      <ns0:c r="B29" t="inlineStr">
        <ns0:is>
          <ns0:t>15_609_0118_1_3</ns0:t>
        </ns0:is>
      </ns0:c>
      <ns0:c r="C29" t="inlineStr">
        <ns0:is>
          <ns0:t>Early childhood</ns0:t>
        </ns0:is>
      </ns0:c>
      <ns0:c r="D29" t="inlineStr">
        <ns0:is>
          <ns0:t>Capacity building</ns0:t>
        </ns0:is>
      </ns0:c>
      <ns0:c r="E29" s="15" t="n">
        <ns0:v>161.99</ns0:v>
      </ns0:c>
      <ns0:c r="F29" s="15" t="n">
        <ns0:v>226.79</ns0:v>
      </ns0:c>
      <ns0:c r="G29" s="15" t="n">
        <ns0:v>242.99</ns0:v>
      </ns0:c>
      <ns0:c r="H29" s="15" t="n">
        <ns0:v>81</ns0:v>
      </ns0:c>
      <ns0:c r="I29" t="inlineStr">
        <ns0:is>
          <ns0:t>Own lines (_NF, _RR, _CA, _TH, _PT)</ns0:t>
        </ns0:is>
      </ns0:c>
    </ns0:row>
    <ns0:row r="30">
      <ns0:c r="A30" t="inlineStr">
        <ns0:is>
          <ns0:t>Early childhood developmental education</ns0:t>
        </ns0:is>
      </ns0:c>
      <ns0:c r="B30" t="inlineStr">
        <ns0:is>
          <ns0:t>15_613_0118_1_3</ns0:t>
        </ns0:is>
      </ns0:c>
      <ns0:c r="C30" t="inlineStr">
        <ns0:is>
          <ns0:t>Early childhood</ns0:t>
        </ns0:is>
      </ns0:c>
      <ns0:c r="D30" t="inlineStr">
        <ns0:is>
          <ns0:t>Capacity building</ns0:t>
        </ns0:is>
      </ns0:c>
      <ns0:c r="E30" s="15" t="n">
        <ns0:v>193.99</ns0:v>
      </ns0:c>
      <ns0:c r="F30" s="15" t="n">
        <ns0:v>271.59</ns0:v>
      </ns0:c>
      <ns0:c r="G30" s="15" t="n">
        <ns0:v>290.99</ns0:v>
      </ns0:c>
      <ns0:c r="H30" s="15" t="n">
        <ns0:v>97</ns0:v>
      </ns0:c>
      <ns0:c r="I30" t="inlineStr">
        <ns0:is>
          <ns0:t>Own lines (_NF, _RR, _CA, _TH, _PT)</ns0:t>
        </ns0:is>
      </ns0:c>
    </ns0:row>
    <ns0:row r="31">
      <ns0:c r="A31" t="inlineStr">
        <ns0:is>
          <ns0:t>Early childhood counselling</ns0:t>
        </ns0:is>
      </ns0:c>
      <ns0:c r="B31" t="inlineStr">
        <ns0:is>
          <ns0:t>15_606_0118_1_3</ns0:t>
        </ns0:is>
      </ns0:c>
      <ns0:c r="C31" t="inlineStr">
        <ns0:is>
          <ns0:t>Early childhood</ns0:t>
        </ns0:is>
      </ns0:c>
      <ns0:c r="D31" t="inlineStr">
        <ns0:is>
          <ns0:t>Capacity building</ns0:t>
        </ns0:is>
      </ns0:c>
      <ns0:c r="E31" s="15" t="n">
        <ns0:v>156.16</ns0:v>
      </ns0:c>
      <ns0:c r="F31" s="15" t="n">
        <ns0:v>218.62</ns0:v>
      </ns0:c>
      <ns0:c r="G31" s="15" t="n">
        <ns0:v>234.24</ns0:v>
      </ns0:c>
      <ns0:c r="H31" s="15" t="n">
        <ns0:v>78.08</ns0:v>
      </ns0:c>
      <ns0:c r="I31" t="inlineStr">
        <ns0:is>
          <ns0:t>Own lines (_NF, _RR, _CA, _TH, _PT)</ns0:t>
        </ns0:is>
      </ns0:c>
    </ns0:row>
    <ns0:row r="32">
      <ns0:c r="A32" t="inlineStr">
        <ns0:is>
          <ns0:t>Early childhood teacher or educator</ns0:t>
        </ns0:is>
      </ns0:c>
      <ns0:c r="B32" t="inlineStr">
        <ns0:is>
          <ns0:t>15_625_0118_1_3</ns0:t>
        </ns0:is>
      </ns0:c>
      <ns0:c r="C32" t="inlineStr">
        <ns0:is>
          <ns0:t>Early childhood</ns0:t>
        </ns0:is>
      </ns0:c>
      <ns0:c r="D32" t="inlineStr">
        <ns0:is>
          <ns0:t>Capacity building</ns0:t>
        </ns0:is>
      </ns0:c>
      <ns0:c r="E32" s="15" t="n">
        <ns0:v>193.99</ns0:v>
      </ns0:c>
      <ns0:c r="F32" s="15" t="n">
        <ns0:v>271.59</ns0:v>
      </ns0:c>
      <ns0:c r="G32" s="15" t="n">
        <ns0:v>290.99</ns0:v>
      </ns0:c>
      <ns0:c r="H32" s="15" t="n">
        <ns0:v>97</ns0:v>
      </ns0:c>
      <ns0:c r="I32" t="inlineStr">
        <ns0:is>
          <ns0:t>Own lines (_NF, _RR, _CA, _TH, _PT)</ns0:t>
        </ns0:is>
      </ns0:c>
    </ns0:row>
    <ns0:row r="33">
      <ns0:c r="A33" t="inlineStr">
        <ns0:is>
          <ns0:t>Other early childhood professional</ns0:t>
        </ns0:is>
      </ns0:c>
      <ns0:c r="B33" t="inlineStr">
        <ns0:is>
          <ns0:t>15_005_0118_1_3</ns0:t>
        </ns0:is>
      </ns0:c>
      <ns0:c r="C33" t="inlineStr">
        <ns0:is>
          <ns0:t>Early childhood</ns0:t>
        </ns0:is>
      </ns0:c>
      <ns0:c r="D33" t="inlineStr">
        <ns0:is>
          <ns0:t>Capacity building</ns0:t>
        </ns0:is>
      </ns0:c>
      <ns0:c r="E33" s="15" t="n">
        <ns0:v>193.99</ns0:v>
      </ns0:c>
      <ns0:c r="F33" s="15" t="n">
        <ns0:v>271.59</ns0:v>
      </ns0:c>
      <ns0:c r="G33" s="15" t="n">
        <ns0:v>290.99</ns0:v>
      </ns0:c>
      <ns0:c r="H33" s="15" t="n">
        <ns0:v>97</ns0:v>
      </ns0:c>
      <ns0:c r="I33" t="inlineStr">
        <ns0:is>
          <ns0:t>Own lines (_NF, _RR, _CA, _TH, _PT)</ns0:t>
        </ns0:is>
      </ns0:c>
    </ns0:row>
    <ns0:row r="34">
      <ns0:c r="A34" t="inlineStr">
        <ns0:is>
          <ns0:t>Early childhood therapy assistant, level 1</ns0:t>
        </ns0:is>
      </ns0:c>
      <ns0:c r="B34" t="inlineStr">
        <ns0:is>
          <ns0:t>15_007_0118_1_3</ns0:t>
        </ns0:is>
      </ns0:c>
      <ns0:c r="C34" t="inlineStr">
        <ns0:is>
          <ns0:t>Early childhood</ns0:t>
        </ns0:is>
      </ns0:c>
      <ns0:c r="D34" t="inlineStr">
        <ns0:is>
          <ns0:t>Capacity building</ns0:t>
        </ns0:is>
      </ns0:c>
      <ns0:c r="E34" s="15" t="n">
        <ns0:v>56.16</ns0:v>
      </ns0:c>
      <ns0:c r="F34" s="15" t="n">
        <ns0:v>78.62</ns0:v>
      </ns0:c>
      <ns0:c r="G34" s="15" t="n">
        <ns0:v>84.23999999999999</ns0:v>
      </ns0:c>
      <ns0:c r="H34" s="15" t="n">
        <ns0:v>28.08</ns0:v>
      </ns0:c>
      <ns0:c r="I34" t="inlineStr">
        <ns0:is>
          <ns0:t>Own lines (_NF, _RR, _CA, _TH, _PT)</ns0:t>
        </ns0:is>
      </ns0:c>
    </ns0:row>
    <ns0:row r="35">
      <ns0:c r="A35" t="inlineStr">
        <ns0:is>
          <ns0:t>Early childhood therapy assistant, level 2</ns0:t>
        </ns0:is>
      </ns0:c>
      <ns0:c r="B35" t="inlineStr">
        <ns0:is>
          <ns0:t>15_008_0118_1_3</ns0:t>
        </ns0:is>
      </ns0:c>
      <ns0:c r="C35" t="inlineStr">
        <ns0:is>
          <ns0:t>Early childhood</ns0:t>
        </ns0:is>
      </ns0:c>
      <ns0:c r="D35" t="inlineStr">
        <ns0:is>
          <ns0:t>Capacity building</ns0:t>
        </ns0:is>
      </ns0:c>
      <ns0:c r="E35" s="15" t="n">
        <ns0:v>86.79000000000001</ns0:v>
      </ns0:c>
      <ns0:c r="F35" s="15" t="n">
        <ns0:v>121.51</ns0:v>
      </ns0:c>
      <ns0:c r="G35" s="15" t="n">
        <ns0:v>130.19</ns0:v>
      </ns0:c>
      <ns0:c r="H35" s="15" t="n">
        <ns0:v>43.4</ns0:v>
      </ns0:c>
      <ns0:c r="I35" t="inlineStr">
        <ns0:is>
          <ns0:t>Own lines (_NF, _RR, _CA, _TH, _PT)</ns0:t>
        </ns0:is>
      </ns0:c>
    </ns0:row>
    <ns0:row r="36">
      <ns0:c r="A36" t="inlineStr">
        <ns0:is>
          <ns0:t>Specialist behaviour support</ns0:t>
        </ns0:is>
      </ns0:c>
      <ns0:c r="B36" t="inlineStr">
        <ns0:is>
          <ns0:t>11_022_0110_7_3</ns0:t>
        </ns0:is>
      </ns0:c>
      <ns0:c r="C36" t="inlineStr">
        <ns0:is>
          <ns0:t>Behaviour support</ns0:t>
        </ns0:is>
      </ns0:c>
      <ns0:c r="D36" t="inlineStr">
        <ns0:is>
          <ns0:t>Capacity building</ns0:t>
        </ns0:is>
      </ns0:c>
      <ns0:c r="E36" s="15" t="n">
        <ns0:v>252.99</ns0:v>
      </ns0:c>
      <ns0:c r="F36" s="15" t="n">
        <ns0:v>354.19</ns0:v>
      </ns0:c>
      <ns0:c r="G36" s="15" t="n">
        <ns0:v>379.49</ns0:v>
      </ns0:c>
      <ns0:c r="H36" s="15" t="n">
        <ns0:v>126.5</ns0:v>
      </ns0:c>
      <ns0:c r="I36" t="inlineStr">
        <ns0:is>
          <ns0:t>Own lines (_NF, _RR, _CA, _TH, _PT)</ns0:t>
        </ns0:is>
      </ns0:c>
    </ns0:row>
    <ns0:row r="37">
      <ns0:c r="A37" t="inlineStr">
        <ns0:is>
          <ns0:t>Behaviour management plan implementation</ns0:t>
        </ns0:is>
      </ns0:c>
      <ns0:c r="B37" t="inlineStr">
        <ns0:is>
          <ns0:t>11_023_0110_7_3</ns0:t>
        </ns0:is>
      </ns0:c>
      <ns0:c r="C37" t="inlineStr">
        <ns0:is>
          <ns0:t>Behaviour support</ns0:t>
        </ns0:is>
      </ns0:c>
      <ns0:c r="D37" t="inlineStr">
        <ns0:is>
          <ns0:t>Capacity building</ns0:t>
        </ns0:is>
      </ns0:c>
      <ns0:c r="E37" s="15" t="n">
        <ns0:v>252.99</ns0:v>
      </ns0:c>
      <ns0:c r="F37" s="15" t="n">
        <ns0:v>354.19</ns0:v>
      </ns0:c>
      <ns0:c r="G37" s="15" t="n">
        <ns0:v>379.49</ns0:v>
      </ns0:c>
      <ns0:c r="H37" s="15" t="n">
        <ns0:v>126.5</ns0:v>
      </ns0:c>
      <ns0:c r="I37" t="inlineStr">
        <ns0:is>
          <ns0:t>Own lines (_NF, _RR, _CA, _TH, _PT)</ns0:t>
        </ns0:is>
      </ns0:c>
    </ns0:row>
    <ns0:row r="38">
      <ns0:c r="A38" t="inlineStr">
        <ns0:is>
          <ns0:t>Individual social skills development</ns0:t>
        </ns0:is>
      </ns0:c>
      <ns0:c r="B38" t="inlineStr">
        <ns0:is>
          <ns0:t>11_024_0117_7_3</ns0:t>
        </ns0:is>
      </ns0:c>
      <ns0:c r="C38" t="inlineStr">
        <ns0:is>
          <ns0:t>Behaviour support</ns0:t>
        </ns0:is>
      </ns0:c>
      <ns0:c r="D38" t="inlineStr">
        <ns0:is>
          <ns0:t>Capacity building</ns0:t>
        </ns0:is>
      </ns0:c>
      <ns0:c r="E38" s="15" t="n">
        <ns0:v>83.87</ns0:v>
      </ns0:c>
      <ns0:c r="F38" s="15" t="n">
        <ns0:v>117.42</ns0:v>
      </ns0:c>
      <ns0:c r="G38" s="15" t="n">
        <ns0:v>125.81</ns0:v>
      </ns0:c>
      <ns0:c r="H38" s="15" t="n">
        <ns0:v>83.87</ns0:v>
      </ns0:c>
      <ns0:c r="I38" t="inlineStr">
        <ns0:is>
          <ns0:t>Claim against same item</ns0:t>
        </ns0:is>
      </ns0:c>
    </ns0:row>
    <ns0:row r="39">
      <ns0:c r="A39" t="inlineStr">
        <ns0:is>
          <ns0:t>Skills development and training</ns0:t>
        </ns0:is>
      </ns0:c>
      <ns0:c r="B39" t="inlineStr">
        <ns0:is>
          <ns0:t>09_009_0117_6_3</ns0:t>
        </ns0:is>
      </ns0:c>
      <ns0:c r="C39" t="inlineStr">
        <ns0:is>
          <ns0:t>Skills and participation</ns0:t>
        </ns0:is>
      </ns0:c>
      <ns0:c r="D39" t="inlineStr">
        <ns0:is>
          <ns0:t>Capacity building</ns0:t>
        </ns0:is>
      </ns0:c>
      <ns0:c r="E39" s="15" t="n">
        <ns0:v>83.87</ns0:v>
      </ns0:c>
      <ns0:c r="F39" s="15" t="n">
        <ns0:v>117.42</ns0:v>
      </ns0:c>
      <ns0:c r="G39" s="15" t="n">
        <ns0:v>125.81</ns0:v>
      </ns0:c>
      <ns0:c r="H39" s="15" t="n">
        <ns0:v>83.87</ns0:v>
      </ns0:c>
      <ns0:c r="I39" t="inlineStr">
        <ns0:is>
          <ns0:t>Claim against same item</ns0:t>
        </ns0:is>
      </ns0:c>
    </ns0:row>
    <ns0:row r="40">
      <ns0:c r="A40" t="inlineStr">
        <ns0:is>
          <ns0:t>Life transition planning and mentoring</ns0:t>
        </ns0:is>
      </ns0:c>
      <ns0:c r="B40" t="inlineStr">
        <ns0:is>
          <ns0:t>09_006_0106_6_3</ns0:t>
        </ns0:is>
      </ns0:c>
      <ns0:c r="C40" t="inlineStr">
        <ns0:is>
          <ns0:t>Skills and participation</ns0:t>
        </ns0:is>
      </ns0:c>
      <ns0:c r="D40" t="inlineStr">
        <ns0:is>
          <ns0:t>Capacity building</ns0:t>
        </ns0:is>
      </ns0:c>
      <ns0:c r="E40" s="15" t="n">
        <ns0:v>83.87</ns0:v>
      </ns0:c>
      <ns0:c r="F40" s="15" t="n">
        <ns0:v>117.42</ns0:v>
      </ns0:c>
      <ns0:c r="G40" s="15" t="n">
        <ns0:v>125.81</ns0:v>
      </ns0:c>
      <ns0:c r="H40" s="15" t="n">
        <ns0:v>83.87</ns0:v>
      </ns0:c>
      <ns0:c r="I40" t="inlineStr">
        <ns0:is>
          <ns0:t>Claim against same item</ns0:t>
        </ns0:is>
      </ns0:c>
    </ns0:row>
    <ns0:row r="41">
      <ns0:c r="A41" t="inlineStr">
        <ns0:is>
          <ns0:t>Skills training, including public transport</ns0:t>
        </ns0:is>
      </ns0:c>
      <ns0:c r="B41" t="inlineStr">
        <ns0:is>
          <ns0:t>15_037_0117_1_3</ns0:t>
        </ns0:is>
      </ns0:c>
      <ns0:c r="C41" t="inlineStr">
        <ns0:is>
          <ns0:t>Skills and participation</ns0:t>
        </ns0:is>
      </ns0:c>
      <ns0:c r="D41" t="inlineStr">
        <ns0:is>
          <ns0:t>Capacity building</ns0:t>
        </ns0:is>
      </ns0:c>
      <ns0:c r="E41" s="15" t="n">
        <ns0:v>73.58</ns0:v>
      </ns0:c>
      <ns0:c r="F41" s="15" t="n">
        <ns0:v>103.01</ns0:v>
      </ns0:c>
      <ns0:c r="G41" s="15" t="n">
        <ns0:v>110.37</ns0:v>
      </ns0:c>
      <ns0:c r="H41" s="15" t="n">
        <ns0:v>73.58</ns0:v>
      </ns0:c>
      <ns0:c r="I41" t="inlineStr">
        <ns0:is>
          <ns0:t>Claim against same item</ns0:t>
        </ns0:is>
      </ns0:c>
    </ns0:row>
    <ns0:row r="42">
      <ns0:c r="A42" t="inlineStr">
        <ns0:is>
          <ns0:t>Help with decisions, daily planning and budgeting</ns0:t>
        </ns0:is>
      </ns0:c>
      <ns0:c r="B42" t="inlineStr">
        <ns0:is>
          <ns0:t>15_035_0106_1_3</ns0:t>
        </ns0:is>
      </ns0:c>
      <ns0:c r="C42" t="inlineStr">
        <ns0:is>
          <ns0:t>Skills and participation</ns0:t>
        </ns0:is>
      </ns0:c>
      <ns0:c r="D42" t="inlineStr">
        <ns0:is>
          <ns0:t>Capacity building</ns0:t>
        </ns0:is>
      </ns0:c>
      <ns0:c r="E42" s="15" t="n">
        <ns0:v>73.58</ns0:v>
      </ns0:c>
      <ns0:c r="F42" s="15" t="n">
        <ns0:v>103.01</ns0:v>
      </ns0:c>
      <ns0:c r="G42" s="15" t="n">
        <ns0:v>110.37</ns0:v>
      </ns0:c>
      <ns0:c r="H42" s="15" t="n">
        <ns0:v>73.58</ns0:v>
      </ns0:c>
      <ns0:c r="I42" t="inlineStr">
        <ns0:is>
          <ns0:t>Claim against same item</ns0:t>
        </ns0:is>
      </ns0:c>
    </ns0:row>
    <ns0:row r="43">
      <ns0:c r="A43" t="inlineStr">
        <ns0:is>
          <ns0:t>Training for carers and parents</ns0:t>
        </ns0:is>
      </ns0:c>
      <ns0:c r="B43" t="inlineStr">
        <ns0:is>
          <ns0:t>15_038_0117_1_3</ns0:t>
        </ns0:is>
      </ns0:c>
      <ns0:c r="C43" t="inlineStr">
        <ns0:is>
          <ns0:t>Skills and participation</ns0:t>
        </ns0:is>
      </ns0:c>
      <ns0:c r="D43" t="inlineStr">
        <ns0:is>
          <ns0:t>Capacity building</ns0:t>
        </ns0:is>
      </ns0:c>
      <ns0:c r="E43" s="15" t="n">
        <ns0:v>83.87</ns0:v>
      </ns0:c>
      <ns0:c r="F43" s="15" t="n">
        <ns0:v>117.42</ns0:v>
      </ns0:c>
      <ns0:c r="G43" s="15" t="n">
        <ns0:v>125.81</ns0:v>
      </ns0:c>
      <ns0:c r="H43" s="15" t="n">
        <ns0:v>83.87</ns0:v>
      </ns0:c>
      <ns0:c r="I43" t="inlineStr">
        <ns0:is>
          <ns0:t>Claim against same item</ns0:t>
        </ns0:is>
      </ns0:c>
    </ns0:row>
    <ns0:row r="44">
      <ns0:c r="A44" t="inlineStr">
        <ns0:is>
          <ns0:t>Community engagement assistance</ns0:t>
        </ns0:is>
      </ns0:c>
      <ns0:c r="B44" t="inlineStr">
        <ns0:is>
          <ns0:t>15_045_0128_1_3</ns0:t>
        </ns0:is>
      </ns0:c>
      <ns0:c r="C44" t="inlineStr">
        <ns0:is>
          <ns0:t>Skills and participation</ns0:t>
        </ns0:is>
      </ns0:c>
      <ns0:c r="D44" t="inlineStr">
        <ns0:is>
          <ns0:t>Capacity building</ns0:t>
        </ns0:is>
      </ns0:c>
      <ns0:c r="E44" s="15" t="n">
        <ns0:v>53.02</ns0:v>
      </ns0:c>
      <ns0:c r="F44" s="15" t="n">
        <ns0:v>74.23</ns0:v>
      </ns0:c>
      <ns0:c r="G44" s="15" t="n">
        <ns0:v>79.53</ns0:v>
      </ns0:c>
      <ns0:c r="H44" s="15" t="n">
        <ns0:v>53.02</ns0:v>
      </ns0:c>
      <ns0:c r="I44" t="inlineStr">
        <ns0:is>
          <ns0:t>Claim against same item</ns0:t>
        </ns0:is>
      </ns0:c>
    </ns0:row>
    <ns0:row r="45">
      <ns0:c r="A45" t="inlineStr">
        <ns0:is>
          <ns0:t>Assistive technology mentoring</ns0:t>
        </ns0:is>
      </ns0:c>
      <ns0:c r="B45" t="inlineStr">
        <ns0:is>
          <ns0:t>15_300_0103_1_3</ns0:t>
        </ns0:is>
      </ns0:c>
      <ns0:c r="C45" t="inlineStr">
        <ns0:is>
          <ns0:t>Skills and participation</ns0:t>
        </ns0:is>
      </ns0:c>
      <ns0:c r="D45" t="inlineStr">
        <ns0:is>
          <ns0:t>Capacity building</ns0:t>
        </ns0:is>
      </ns0:c>
      <ns0:c r="E45" s="15" t="n">
        <ns0:v>110.44</ns0:v>
      </ns0:c>
      <ns0:c r="F45" s="15" t="n">
        <ns0:v>154.62</ns0:v>
      </ns0:c>
      <ns0:c r="G45" s="15" t="n">
        <ns0:v>165.66</ns0:v>
      </ns0:c>
      <ns0:c r="H45" s="15" t="n">
        <ns0:v>110.44</ns0:v>
      </ns0:c>
      <ns0:c r="I45" t="inlineStr">
        <ns0:is>
          <ns0:t>Claim against same item</ns0:t>
        </ns0:is>
      </ns0:c>
    </ns0:row>
    <ns0:row r="46">
      <ns0:c r="A46" t="inlineStr">
        <ns0:is>
          <ns0:t>Training in self-management and plan management</ns0:t>
        </ns0:is>
      </ns0:c>
      <ns0:c r="B46" t="inlineStr">
        <ns0:is>
          <ns0:t>01_134_0117_8_1</ns0:t>
        </ns0:is>
      </ns0:c>
      <ns0:c r="C46" t="inlineStr">
        <ns0:is>
          <ns0:t>Skills and participation</ns0:t>
        </ns0:is>
      </ns0:c>
      <ns0:c r="D46" t="inlineStr">
        <ns0:is>
          <ns0:t>Capacity building</ns0:t>
        </ns0:is>
      </ns0:c>
      <ns0:c r="E46" s="15" t="n">
        <ns0:v>83.87</ns0:v>
      </ns0:c>
      <ns0:c r="F46" s="15" t="n">
        <ns0:v>117.42</ns0:v>
      </ns0:c>
      <ns0:c r="G46" s="15" t="n">
        <ns0:v>125.81</ns0:v>
      </ns0:c>
      <ns0:c r="H46" s="15" t="n">
        <ns0:v>83.87</ns0:v>
      </ns0:c>
      <ns0:c r="I46" t="inlineStr">
        <ns0:is>
          <ns0:t>Claim against same item</ns0:t>
        </ns0:is>
      </ns0:c>
    </ns0:row>
    <ns0:row r="47">
      <ns0:c r="A47" t="inlineStr">
        <ns0:is>
          <ns0:t>Support connection (level 1)</ns0:t>
        </ns0:is>
      </ns0:c>
      <ns0:c r="B47" t="inlineStr">
        <ns0:is>
          <ns0:t>07_001_0106_8_3</ns0:t>
        </ns0:is>
      </ns0:c>
      <ns0:c r="C47" t="inlineStr">
        <ns0:is>
          <ns0:t>Support coordination</ns0:t>
        </ns0:is>
      </ns0:c>
      <ns0:c r="D47" t="inlineStr">
        <ns0:is>
          <ns0:t>Support coordination</ns0:t>
        </ns0:is>
      </ns0:c>
      <ns0:c r="E47" s="15" t="n">
        <ns0:v>80.06</ns0:v>
      </ns0:c>
      <ns0:c r="F47" s="15" t="n">
        <ns0:v>112.08</ns0:v>
      </ns0:c>
      <ns0:c r="G47" s="15" t="n">
        <ns0:v>120.09</ns0:v>
      </ns0:c>
      <ns0:c r="H47" s="15" t="n">
        <ns0:v>80.06</ns0:v>
      </ns0:c>
      <ns0:c r="I47" t="inlineStr">
        <ns0:is>
          <ns0:t>Claim against same item</ns0:t>
        </ns0:is>
      </ns0:c>
    </ns0:row>
    <ns0:row r="48">
      <ns0:c r="A48" t="inlineStr">
        <ns0:is>
          <ns0:t>Coordination of supports (level 2)</ns0:t>
        </ns0:is>
      </ns0:c>
      <ns0:c r="B48" t="inlineStr">
        <ns0:is>
          <ns0:t>07_002_0106_8_3</ns0:t>
        </ns0:is>
      </ns0:c>
      <ns0:c r="C48" t="inlineStr">
        <ns0:is>
          <ns0:t>Support coordination</ns0:t>
        </ns0:is>
      </ns0:c>
      <ns0:c r="D48" t="inlineStr">
        <ns0:is>
          <ns0:t>Support coordination</ns0:t>
        </ns0:is>
      </ns0:c>
      <ns0:c r="E48" s="15" t="n">
        <ns0:v>100.14</ns0:v>
      </ns0:c>
      <ns0:c r="F48" s="15" t="n">
        <ns0:v>140.19</ns0:v>
      </ns0:c>
      <ns0:c r="G48" s="15" t="n">
        <ns0:v>150.21</ns0:v>
      </ns0:c>
      <ns0:c r="H48" s="15" t="n">
        <ns0:v>100.14</ns0:v>
      </ns0:c>
      <ns0:c r="I48" t="inlineStr">
        <ns0:is>
          <ns0:t>Claim against same item</ns0:t>
        </ns0:is>
      </ns0:c>
    </ns0:row>
    <ns0:row r="49">
      <ns0:c r="A49" t="inlineStr">
        <ns0:is>
          <ns0:t>Specialist support coordination (level 3)</ns0:t>
        </ns0:is>
      </ns0:c>
      <ns0:c r="B49" t="inlineStr">
        <ns0:is>
          <ns0:t>07_004_0132_8_3</ns0:t>
        </ns0:is>
      </ns0:c>
      <ns0:c r="C49" t="inlineStr">
        <ns0:is>
          <ns0:t>Support coordination</ns0:t>
        </ns0:is>
      </ns0:c>
      <ns0:c r="D49" t="inlineStr">
        <ns0:is>
          <ns0:t>Support coordination</ns0:t>
        </ns0:is>
      </ns0:c>
      <ns0:c r="E49" s="15" t="n">
        <ns0:v>190.54</ns0:v>
      </ns0:c>
      <ns0:c r="F49" s="15" t="n">
        <ns0:v>266.75</ns0:v>
      </ns0:c>
      <ns0:c r="G49" s="15" t="n">
        <ns0:v>285.8</ns0:v>
      </ns0:c>
      <ns0:c r="H49" s="15" t="n">
        <ns0:v>190.54</ns0:v>
      </ns0:c>
      <ns0:c r="I49" t="inlineStr">
        <ns0:is>
          <ns0:t>Claim against same item</ns0:t>
        </ns0:is>
      </ns0:c>
    </ns0:row>
    <ns0:row r="50">
      <ns0:c r="A50" t="inlineStr">
        <ns0:is>
          <ns0:t>Psychosocial recovery coaching, weekday daytime</ns0:t>
        </ns0:is>
      </ns0:c>
      <ns0:c r="B50" t="inlineStr">
        <ns0:is>
          <ns0:t>07_101_0106_6_3</ns0:t>
        </ns0:is>
      </ns0:c>
      <ns0:c r="C50" t="inlineStr">
        <ns0:is>
          <ns0:t>Support coordination</ns0:t>
        </ns0:is>
      </ns0:c>
      <ns0:c r="D50" t="inlineStr">
        <ns0:is>
          <ns0:t>Support coordination</ns0:t>
        </ns0:is>
      </ns0:c>
      <ns0:c r="E50" s="15" t="n">
        <ns0:v>110.44</ns0:v>
      </ns0:c>
      <ns0:c r="F50" s="15" t="n">
        <ns0:v>154.62</ns0:v>
      </ns0:c>
      <ns0:c r="G50" s="15" t="n">
        <ns0:v>165.66</ns0:v>
      </ns0:c>
      <ns0:c r="H50" s="15" t="n">
        <ns0:v>110.44</ns0:v>
      </ns0:c>
      <ns0:c r="I50" t="inlineStr">
        <ns0:is>
          <ns0:t>Claim against same item</ns0:t>
        </ns0:is>
      </ns0:c>
    </ns0:row>
    <ns0:row r="51">
      <ns0:c r="A51" t="inlineStr">
        <ns0:is>
          <ns0:t>Psychosocial recovery coaching, weekday evening</ns0:t>
        </ns0:is>
      </ns0:c>
      <ns0:c r="B51" t="inlineStr">
        <ns0:is>
          <ns0:t>07_102_0106_6_3</ns0:t>
        </ns0:is>
      </ns0:c>
      <ns0:c r="C51" t="inlineStr">
        <ns0:is>
          <ns0:t>Support coordination</ns0:t>
        </ns0:is>
      </ns0:c>
      <ns0:c r="D51" t="inlineStr">
        <ns0:is>
          <ns0:t>Support coordination</ns0:t>
        </ns0:is>
      </ns0:c>
      <ns0:c r="E51" s="15" t="n">
        <ns0:v>121.68</ns0:v>
      </ns0:c>
      <ns0:c r="F51" s="15" t="n">
        <ns0:v>170.35</ns0:v>
      </ns0:c>
      <ns0:c r="G51" s="15" t="n">
        <ns0:v>182.52</ns0:v>
      </ns0:c>
      <ns0:c r="H51" s="15" t="n">
        <ns0:v>121.68</ns0:v>
      </ns0:c>
      <ns0:c r="I51" t="inlineStr">
        <ns0:is>
          <ns0:t>Claim against same item</ns0:t>
        </ns0:is>
      </ns0:c>
    </ns0:row>
    <ns0:row r="52">
      <ns0:c r="A52" t="inlineStr">
        <ns0:is>
          <ns0:t>Psychosocial recovery coaching, weekday night</ns0:t>
        </ns0:is>
      </ns0:c>
      <ns0:c r="B52" t="inlineStr">
        <ns0:is>
          <ns0:t>07_103_0106_6_3</ns0:t>
        </ns0:is>
      </ns0:c>
      <ns0:c r="C52" t="inlineStr">
        <ns0:is>
          <ns0:t>Support coordination</ns0:t>
        </ns0:is>
      </ns0:c>
      <ns0:c r="D52" t="inlineStr">
        <ns0:is>
          <ns0:t>Support coordination</ns0:t>
        </ns0:is>
      </ns0:c>
      <ns0:c r="E52" s="15" t="n">
        <ns0:v>123.93</ns0:v>
      </ns0:c>
      <ns0:c r="F52" s="15" t="n">
        <ns0:v>173.5</ns0:v>
      </ns0:c>
      <ns0:c r="G52" s="15" t="n">
        <ns0:v>185.9</ns0:v>
      </ns0:c>
      <ns0:c r="H52" s="15" t="n">
        <ns0:v>123.93</ns0:v>
      </ns0:c>
      <ns0:c r="I52" t="inlineStr">
        <ns0:is>
          <ns0:t>Claim against same item</ns0:t>
        </ns0:is>
      </ns0:c>
    </ns0:row>
    <ns0:row r="53">
      <ns0:c r="A53" t="inlineStr">
        <ns0:is>
          <ns0:t>Psychosocial recovery coaching, Saturday</ns0:t>
        </ns0:is>
      </ns0:c>
      <ns0:c r="B53" t="inlineStr">
        <ns0:is>
          <ns0:t>07_104_0106_6_3</ns0:t>
        </ns0:is>
      </ns0:c>
      <ns0:c r="C53" t="inlineStr">
        <ns0:is>
          <ns0:t>Support coordination</ns0:t>
        </ns0:is>
      </ns0:c>
      <ns0:c r="D53" t="inlineStr">
        <ns0:is>
          <ns0:t>Support coordination</ns0:t>
        </ns0:is>
      </ns0:c>
      <ns0:c r="E53" s="15" t="n">
        <ns0:v>155.41</ns0:v>
      </ns0:c>
      <ns0:c r="F53" s="15" t="n">
        <ns0:v>217.57</ns0:v>
      </ns0:c>
      <ns0:c r="G53" s="15" t="n">
        <ns0:v>233.12</ns0:v>
      </ns0:c>
      <ns0:c r="H53" s="15" t="n">
        <ns0:v>155.41</ns0:v>
      </ns0:c>
      <ns0:c r="I53" t="inlineStr">
        <ns0:is>
          <ns0:t>Claim against same item</ns0:t>
        </ns0:is>
      </ns0:c>
    </ns0:row>
    <ns0:row r="54">
      <ns0:c r="A54" t="inlineStr">
        <ns0:is>
          <ns0:t>Psychosocial recovery coaching, Sunday</ns0:t>
        </ns0:is>
      </ns0:c>
      <ns0:c r="B54" t="inlineStr">
        <ns0:is>
          <ns0:t>07_105_0106_6_3</ns0:t>
        </ns0:is>
      </ns0:c>
      <ns0:c r="C54" t="inlineStr">
        <ns0:is>
          <ns0:t>Support coordination</ns0:t>
        </ns0:is>
      </ns0:c>
      <ns0:c r="D54" t="inlineStr">
        <ns0:is>
          <ns0:t>Support coordination</ns0:t>
        </ns0:is>
      </ns0:c>
      <ns0:c r="E54" s="15" t="n">
        <ns0:v>200.39</ns0:v>
      </ns0:c>
      <ns0:c r="F54" s="15" t="n">
        <ns0:v>280.55</ns0:v>
      </ns0:c>
      <ns0:c r="G54" s="15" t="n">
        <ns0:v>300.59</ns0:v>
      </ns0:c>
      <ns0:c r="H54" s="15" t="n">
        <ns0:v>200.39</ns0:v>
      </ns0:c>
      <ns0:c r="I54" t="inlineStr">
        <ns0:is>
          <ns0:t>Claim against same item</ns0:t>
        </ns0:is>
      </ns0:c>
    </ns0:row>
    <ns0:row r="55">
      <ns0:c r="A55" t="inlineStr">
        <ns0:is>
          <ns0:t>Psychosocial recovery coaching, public holiday</ns0:t>
        </ns0:is>
      </ns0:c>
      <ns0:c r="B55" t="inlineStr">
        <ns0:is>
          <ns0:t>07_106_0106_6_3</ns0:t>
        </ns0:is>
      </ns0:c>
      <ns0:c r="C55" t="inlineStr">
        <ns0:is>
          <ns0:t>Support coordination</ns0:t>
        </ns0:is>
      </ns0:c>
      <ns0:c r="D55" t="inlineStr">
        <ns0:is>
          <ns0:t>Support coordination</ns0:t>
        </ns0:is>
      </ns0:c>
      <ns0:c r="E55" s="15" t="n">
        <ns0:v>245.36</ns0:v>
      </ns0:c>
      <ns0:c r="F55" s="15" t="n">
        <ns0:v>343.5</ns0:v>
      </ns0:c>
      <ns0:c r="G55" s="15" t="n">
        <ns0:v>368.04</ns0:v>
      </ns0:c>
      <ns0:c r="H55" s="15" t="n">
        <ns0:v>245.36</ns0:v>
      </ns0:c>
      <ns0:c r="I55" t="inlineStr">
        <ns0:is>
          <ns0:t>Claim against same item</ns0:t>
        </ns0:is>
      </ns0:c>
    </ns0:row>
    <ns0:row r="56">
      <ns0:c r="A56" t="inlineStr">
        <ns0:is>
          <ns0:t>Self-care, weekday daytime</ns0:t>
        </ns0:is>
      </ns0:c>
      <ns0:c r="B56" t="inlineStr">
        <ns0:is>
          <ns0:t>01_011_0107_1_1</ns0:t>
        </ns0:is>
      </ns0:c>
      <ns0:c r="C56" t="inlineStr">
        <ns0:is>
          <ns0:t>Personal care</ns0:t>
        </ns0:is>
      </ns0:c>
      <ns0:c r="D56" t="inlineStr">
        <ns0:is>
          <ns0:t>Core</ns0:t>
        </ns0:is>
      </ns0:c>
      <ns0:c r="E56" s="15" t="n">
        <ns0:v>73.58</ns0:v>
      </ns0:c>
      <ns0:c r="F56" s="15" t="n">
        <ns0:v>103.01</ns0:v>
      </ns0:c>
      <ns0:c r="G56" s="15" t="n">
        <ns0:v>110.37</ns0:v>
      </ns0:c>
      <ns0:c r="H56" s="15" t="n">
        <ns0:v>73.58</ns0:v>
      </ns0:c>
      <ns0:c r="I56" t="inlineStr">
        <ns0:is>
          <ns0:t>Claim against same item</ns0:t>
        </ns0:is>
      </ns0:c>
    </ns0:row>
    <ns0:row r="57">
      <ns0:c r="A57" t="inlineStr">
        <ns0:is>
          <ns0:t>Self-care, weekday evening</ns0:t>
        </ns0:is>
      </ns0:c>
      <ns0:c r="B57" t="inlineStr">
        <ns0:is>
          <ns0:t>01_015_0107_1_1</ns0:t>
        </ns0:is>
      </ns0:c>
      <ns0:c r="C57" t="inlineStr">
        <ns0:is>
          <ns0:t>Personal care</ns0:t>
        </ns0:is>
      </ns0:c>
      <ns0:c r="D57" t="inlineStr">
        <ns0:is>
          <ns0:t>Core</ns0:t>
        </ns0:is>
      </ns0:c>
      <ns0:c r="E57" s="15" t="n">
        <ns0:v>81.06999999999999</ns0:v>
      </ns0:c>
      <ns0:c r="F57" s="15" t="n">
        <ns0:v>113.5</ns0:v>
      </ns0:c>
      <ns0:c r="G57" s="15" t="n">
        <ns0:v>121.61</ns0:v>
      </ns0:c>
      <ns0:c r="H57" s="15" t="n">
        <ns0:v>81.06999999999999</ns0:v>
      </ns0:c>
      <ns0:c r="I57" t="inlineStr">
        <ns0:is>
          <ns0:t>Claim against same item</ns0:t>
        </ns0:is>
      </ns0:c>
    </ns0:row>
    <ns0:row r="58">
      <ns0:c r="A58" t="inlineStr">
        <ns0:is>
          <ns0:t>Self-care, weekday night</ns0:t>
        </ns0:is>
      </ns0:c>
      <ns0:c r="B58" t="inlineStr">
        <ns0:is>
          <ns0:t>01_002_0107_1_1</ns0:t>
        </ns0:is>
      </ns0:c>
      <ns0:c r="C58" t="inlineStr">
        <ns0:is>
          <ns0:t>Personal care</ns0:t>
        </ns0:is>
      </ns0:c>
      <ns0:c r="D58" t="inlineStr">
        <ns0:is>
          <ns0:t>Core</ns0:t>
        </ns0:is>
      </ns0:c>
      <ns0:c r="E58" s="15" t="n">
        <ns0:v>82.56999999999999</ns0:v>
      </ns0:c>
      <ns0:c r="F58" s="15" t="n">
        <ns0:v>115.6</ns0:v>
      </ns0:c>
      <ns0:c r="G58" s="15" t="n">
        <ns0:v>123.86</ns0:v>
      </ns0:c>
      <ns0:c r="H58" s="15" t="n">
        <ns0:v>82.56999999999999</ns0:v>
      </ns0:c>
      <ns0:c r="I58" t="inlineStr">
        <ns0:is>
          <ns0:t>Claim against same item</ns0:t>
        </ns0:is>
      </ns0:c>
    </ns0:row>
    <ns0:row r="59">
      <ns0:c r="A59" t="inlineStr">
        <ns0:is>
          <ns0:t>Self-care, Saturday</ns0:t>
        </ns0:is>
      </ns0:c>
      <ns0:c r="B59" t="inlineStr">
        <ns0:is>
          <ns0:t>01_013_0107_1_1</ns0:t>
        </ns0:is>
      </ns0:c>
      <ns0:c r="C59" t="inlineStr">
        <ns0:is>
          <ns0:t>Personal care</ns0:t>
        </ns0:is>
      </ns0:c>
      <ns0:c r="D59" t="inlineStr">
        <ns0:is>
          <ns0:t>Core</ns0:t>
        </ns0:is>
      </ns0:c>
      <ns0:c r="E59" s="15" t="n">
        <ns0:v>103.54</ns0:v>
      </ns0:c>
      <ns0:c r="F59" s="15" t="n">
        <ns0:v>144.96</ns0:v>
      </ns0:c>
      <ns0:c r="G59" s="15" t="n">
        <ns0:v>155.31</ns0:v>
      </ns0:c>
      <ns0:c r="H59" s="15" t="n">
        <ns0:v>103.54</ns0:v>
      </ns0:c>
      <ns0:c r="I59" t="inlineStr">
        <ns0:is>
          <ns0:t>Claim against same item</ns0:t>
        </ns0:is>
      </ns0:c>
    </ns0:row>
    <ns0:row r="60">
      <ns0:c r="A60" t="inlineStr">
        <ns0:is>
          <ns0:t>Self-care, Sunday</ns0:t>
        </ns0:is>
      </ns0:c>
      <ns0:c r="B60" t="inlineStr">
        <ns0:is>
          <ns0:t>01_014_0107_1_1</ns0:t>
        </ns0:is>
      </ns0:c>
      <ns0:c r="C60" t="inlineStr">
        <ns0:is>
          <ns0:t>Personal care</ns0:t>
        </ns0:is>
      </ns0:c>
      <ns0:c r="D60" t="inlineStr">
        <ns0:is>
          <ns0:t>Core</ns0:t>
        </ns0:is>
      </ns0:c>
      <ns0:c r="E60" s="15" t="n">
        <ns0:v>133.5</ns0:v>
      </ns0:c>
      <ns0:c r="F60" s="15" t="n">
        <ns0:v>186.9</ns0:v>
      </ns0:c>
      <ns0:c r="G60" s="15" t="n">
        <ns0:v>200.25</ns0:v>
      </ns0:c>
      <ns0:c r="H60" s="15" t="n">
        <ns0:v>133.5</ns0:v>
      </ns0:c>
      <ns0:c r="I60" t="inlineStr">
        <ns0:is>
          <ns0:t>Claim against same item</ns0:t>
        </ns0:is>
      </ns0:c>
    </ns0:row>
    <ns0:row r="61">
      <ns0:c r="A61" t="inlineStr">
        <ns0:is>
          <ns0:t>Self-care, public holiday</ns0:t>
        </ns0:is>
      </ns0:c>
      <ns0:c r="B61" t="inlineStr">
        <ns0:is>
          <ns0:t>01_012_0107_1_1</ns0:t>
        </ns0:is>
      </ns0:c>
      <ns0:c r="C61" t="inlineStr">
        <ns0:is>
          <ns0:t>Personal care</ns0:t>
        </ns0:is>
      </ns0:c>
      <ns0:c r="D61" t="inlineStr">
        <ns0:is>
          <ns0:t>Core</ns0:t>
        </ns0:is>
      </ns0:c>
      <ns0:c r="E61" s="15" t="n">
        <ns0:v>163.46</ns0:v>
      </ns0:c>
      <ns0:c r="F61" s="15" t="n">
        <ns0:v>228.84</ns0:v>
      </ns0:c>
      <ns0:c r="G61" s="15" t="n">
        <ns0:v>245.19</ns0:v>
      </ns0:c>
      <ns0:c r="H61" s="15" t="n">
        <ns0:v>163.46</ns0:v>
      </ns0:c>
      <ns0:c r="I61" t="inlineStr">
        <ns0:is>
          <ns0:t>Claim against same item</ns0:t>
        </ns0:is>
      </ns0:c>
    </ns0:row>
    <ns0:row r="62">
      <ns0:c r="A62" t="inlineStr">
        <ns0:is>
          <ns0:t>Self-care, high intensity, weekday daytime</ns0:t>
        </ns0:is>
      </ns0:c>
      <ns0:c r="B62" t="inlineStr">
        <ns0:is>
          <ns0:t>01_400_0104_1_1</ns0:t>
        </ns0:is>
      </ns0:c>
      <ns0:c r="C62" t="inlineStr">
        <ns0:is>
          <ns0:t>Personal care</ns0:t>
        </ns0:is>
      </ns0:c>
      <ns0:c r="D62" t="inlineStr">
        <ns0:is>
          <ns0:t>Core</ns0:t>
        </ns0:is>
      </ns0:c>
      <ns0:c r="E62" s="15" t="n">
        <ns0:v>79.59999999999999</ns0:v>
      </ns0:c>
      <ns0:c r="F62" s="15" t="n">
        <ns0:v>111.44</ns0:v>
      </ns0:c>
      <ns0:c r="G62" s="15" t="n">
        <ns0:v>119.4</ns0:v>
      </ns0:c>
      <ns0:c r="H62" s="15" t="n">
        <ns0:v>79.59999999999999</ns0:v>
      </ns0:c>
      <ns0:c r="I62" t="inlineStr">
        <ns0:is>
          <ns0:t>Claim against same item</ns0:t>
        </ns0:is>
      </ns0:c>
    </ns0:row>
    <ns0:row r="63">
      <ns0:c r="A63" t="inlineStr">
        <ns0:is>
          <ns0:t>Self-care, high intensity, weekday evening</ns0:t>
        </ns0:is>
      </ns0:c>
      <ns0:c r="B63" t="inlineStr">
        <ns0:is>
          <ns0:t>01_401_0104_1_1</ns0:t>
        </ns0:is>
      </ns0:c>
      <ns0:c r="C63" t="inlineStr">
        <ns0:is>
          <ns0:t>Personal care</ns0:t>
        </ns0:is>
      </ns0:c>
      <ns0:c r="D63" t="inlineStr">
        <ns0:is>
          <ns0:t>Core</ns0:t>
        </ns0:is>
      </ns0:c>
      <ns0:c r="E63" s="15" t="n">
        <ns0:v>87.7</ns0:v>
      </ns0:c>
      <ns0:c r="F63" s="15" t="n">
        <ns0:v>122.78</ns0:v>
      </ns0:c>
      <ns0:c r="G63" s="15" t="n">
        <ns0:v>131.55</ns0:v>
      </ns0:c>
      <ns0:c r="H63" s="15" t="n">
        <ns0:v>87.7</ns0:v>
      </ns0:c>
      <ns0:c r="I63" t="inlineStr">
        <ns0:is>
          <ns0:t>Claim against same item</ns0:t>
        </ns0:is>
      </ns0:c>
    </ns0:row>
    <ns0:row r="64">
      <ns0:c r="A64" t="inlineStr">
        <ns0:is>
          <ns0:t>Self-care, high intensity, weekday night</ns0:t>
        </ns0:is>
      </ns0:c>
      <ns0:c r="B64" t="inlineStr">
        <ns0:is>
          <ns0:t>01_405_0104_1_1</ns0:t>
        </ns0:is>
      </ns0:c>
      <ns0:c r="C64" t="inlineStr">
        <ns0:is>
          <ns0:t>Personal care</ns0:t>
        </ns0:is>
      </ns0:c>
      <ns0:c r="D64" t="inlineStr">
        <ns0:is>
          <ns0:t>Core</ns0:t>
        </ns0:is>
      </ns0:c>
      <ns0:c r="E64" s="15" t="n">
        <ns0:v>89.31999999999999</ns0:v>
      </ns0:c>
      <ns0:c r="F64" s="15" t="n">
        <ns0:v>125.05</ns0:v>
      </ns0:c>
      <ns0:c r="G64" s="15" t="n">
        <ns0:v>133.98</ns0:v>
      </ns0:c>
      <ns0:c r="H64" s="15" t="n">
        <ns0:v>89.31999999999999</ns0:v>
      </ns0:c>
      <ns0:c r="I64" t="inlineStr">
        <ns0:is>
          <ns0:t>Claim against same item</ns0:t>
        </ns0:is>
      </ns0:c>
    </ns0:row>
    <ns0:row r="65">
      <ns0:c r="A65" t="inlineStr">
        <ns0:is>
          <ns0:t>Self-care, high intensity, Saturday</ns0:t>
        </ns0:is>
      </ns0:c>
      <ns0:c r="B65" t="inlineStr">
        <ns0:is>
          <ns0:t>01_402_0104_1_1</ns0:t>
        </ns0:is>
      </ns0:c>
      <ns0:c r="C65" t="inlineStr">
        <ns0:is>
          <ns0:t>Personal care</ns0:t>
        </ns0:is>
      </ns0:c>
      <ns0:c r="D65" t="inlineStr">
        <ns0:is>
          <ns0:t>Core</ns0:t>
        </ns0:is>
      </ns0:c>
      <ns0:c r="E65" s="15" t="n">
        <ns0:v>112.01</ns0:v>
      </ns0:c>
      <ns0:c r="F65" s="15" t="n">
        <ns0:v>156.81</ns0:v>
      </ns0:c>
      <ns0:c r="G65" s="15" t="n">
        <ns0:v>168.02</ns0:v>
      </ns0:c>
      <ns0:c r="H65" s="15" t="n">
        <ns0:v>112.01</ns0:v>
      </ns0:c>
      <ns0:c r="I65" t="inlineStr">
        <ns0:is>
          <ns0:t>Claim against same item</ns0:t>
        </ns0:is>
      </ns0:c>
    </ns0:row>
    <ns0:row r="66">
      <ns0:c r="A66" t="inlineStr">
        <ns0:is>
          <ns0:t>Self-care, high intensity, Sunday</ns0:t>
        </ns0:is>
      </ns0:c>
      <ns0:c r="B66" t="inlineStr">
        <ns0:is>
          <ns0:t>01_403_0104_1_1</ns0:t>
        </ns0:is>
      </ns0:c>
      <ns0:c r="C66" t="inlineStr">
        <ns0:is>
          <ns0:t>Personal care</ns0:t>
        </ns0:is>
      </ns0:c>
      <ns0:c r="D66" t="inlineStr">
        <ns0:is>
          <ns0:t>Core</ns0:t>
        </ns0:is>
      </ns0:c>
      <ns0:c r="E66" s="15" t="n">
        <ns0:v>144.42</ns0:v>
      </ns0:c>
      <ns0:c r="F66" s="15" t="n">
        <ns0:v>202.19</ns0:v>
      </ns0:c>
      <ns0:c r="G66" s="15" t="n">
        <ns0:v>216.63</ns0:v>
      </ns0:c>
      <ns0:c r="H66" s="15" t="n">
        <ns0:v>144.42</ns0:v>
      </ns0:c>
      <ns0:c r="I66" t="inlineStr">
        <ns0:is>
          <ns0:t>Claim against same item</ns0:t>
        </ns0:is>
      </ns0:c>
    </ns0:row>
    <ns0:row r="67">
      <ns0:c r="A67" t="inlineStr">
        <ns0:is>
          <ns0:t>Self-care, high intensity, public holiday</ns0:t>
        </ns0:is>
      </ns0:c>
      <ns0:c r="B67" t="inlineStr">
        <ns0:is>
          <ns0:t>01_404_0104_1_1</ns0:t>
        </ns0:is>
      </ns0:c>
      <ns0:c r="C67" t="inlineStr">
        <ns0:is>
          <ns0:t>Personal care</ns0:t>
        </ns0:is>
      </ns0:c>
      <ns0:c r="D67" t="inlineStr">
        <ns0:is>
          <ns0:t>Core</ns0:t>
        </ns0:is>
      </ns0:c>
      <ns0:c r="E67" s="15" t="n">
        <ns0:v>176.84</ns0:v>
      </ns0:c>
      <ns0:c r="F67" s="15" t="n">
        <ns0:v>247.58</ns0:v>
      </ns0:c>
      <ns0:c r="G67" s="15" t="n">
        <ns0:v>265.26</ns0:v>
      </ns0:c>
      <ns0:c r="H67" s="15" t="n">
        <ns0:v>176.84</ns0:v>
      </ns0:c>
      <ns0:c r="I67" t="inlineStr">
        <ns0:is>
          <ns0:t>Claim against same item</ns0:t>
        </ns0:is>
      </ns0:c>
    </ns0:row>
    <ns0:row r="68">
      <ns0:c r="A68" t="inlineStr">
        <ns0:is>
          <ns0:t>Community access, weekday daytime</ns0:t>
        </ns0:is>
      </ns0:c>
      <ns0:c r="B68" t="inlineStr">
        <ns0:is>
          <ns0:t>04_104_0125_6_1</ns0:t>
        </ns0:is>
      </ns0:c>
      <ns0:c r="C68" t="inlineStr">
        <ns0:is>
          <ns0:t>Community access</ns0:t>
        </ns0:is>
      </ns0:c>
      <ns0:c r="D68" t="inlineStr">
        <ns0:is>
          <ns0:t>Core</ns0:t>
        </ns0:is>
      </ns0:c>
      <ns0:c r="E68" s="15" t="n">
        <ns0:v>73.58</ns0:v>
      </ns0:c>
      <ns0:c r="F68" s="15" t="n">
        <ns0:v>103.01</ns0:v>
      </ns0:c>
      <ns0:c r="G68" s="15" t="n">
        <ns0:v>110.37</ns0:v>
      </ns0:c>
      <ns0:c r="H68" s="15" t="n">
        <ns0:v>73.58</ns0:v>
      </ns0:c>
      <ns0:c r="I68" t="inlineStr">
        <ns0:is>
          <ns0:t>Claim against same item</ns0:t>
        </ns0:is>
      </ns0:c>
    </ns0:row>
    <ns0:row r="69">
      <ns0:c r="A69" t="inlineStr">
        <ns0:is>
          <ns0:t>Community access, weekday evening</ns0:t>
        </ns0:is>
      </ns0:c>
      <ns0:c r="B69" t="inlineStr">
        <ns0:is>
          <ns0:t>04_103_0125_6_1</ns0:t>
        </ns0:is>
      </ns0:c>
      <ns0:c r="C69" t="inlineStr">
        <ns0:is>
          <ns0:t>Community access</ns0:t>
        </ns0:is>
      </ns0:c>
      <ns0:c r="D69" t="inlineStr">
        <ns0:is>
          <ns0:t>Core</ns0:t>
        </ns0:is>
      </ns0:c>
      <ns0:c r="E69" s="15" t="n">
        <ns0:v>81.06999999999999</ns0:v>
      </ns0:c>
      <ns0:c r="F69" s="15" t="n">
        <ns0:v>113.5</ns0:v>
      </ns0:c>
      <ns0:c r="G69" s="15" t="n">
        <ns0:v>121.61</ns0:v>
      </ns0:c>
      <ns0:c r="H69" s="15" t="n">
        <ns0:v>81.06999999999999</ns0:v>
      </ns0:c>
      <ns0:c r="I69" t="inlineStr">
        <ns0:is>
          <ns0:t>Claim against same item</ns0:t>
        </ns0:is>
      </ns0:c>
    </ns0:row>
    <ns0:row r="70">
      <ns0:c r="A70" t="inlineStr">
        <ns0:is>
          <ns0:t>Community access, Saturday</ns0:t>
        </ns0:is>
      </ns0:c>
      <ns0:c r="B70" t="inlineStr">
        <ns0:is>
          <ns0:t>04_105_0125_6_1</ns0:t>
        </ns0:is>
      </ns0:c>
      <ns0:c r="C70" t="inlineStr">
        <ns0:is>
          <ns0:t>Community access</ns0:t>
        </ns0:is>
      </ns0:c>
      <ns0:c r="D70" t="inlineStr">
        <ns0:is>
          <ns0:t>Core</ns0:t>
        </ns0:is>
      </ns0:c>
      <ns0:c r="E70" s="15" t="n">
        <ns0:v>103.54</ns0:v>
      </ns0:c>
      <ns0:c r="F70" s="15" t="n">
        <ns0:v>144.96</ns0:v>
      </ns0:c>
      <ns0:c r="G70" s="15" t="n">
        <ns0:v>155.31</ns0:v>
      </ns0:c>
      <ns0:c r="H70" s="15" t="n">
        <ns0:v>103.54</ns0:v>
      </ns0:c>
      <ns0:c r="I70" t="inlineStr">
        <ns0:is>
          <ns0:t>Claim against same item</ns0:t>
        </ns0:is>
      </ns0:c>
    </ns0:row>
    <ns0:row r="71">
      <ns0:c r="A71" t="inlineStr">
        <ns0:is>
          <ns0:t>Community access, Sunday</ns0:t>
        </ns0:is>
      </ns0:c>
      <ns0:c r="B71" t="inlineStr">
        <ns0:is>
          <ns0:t>04_106_0125_6_1</ns0:t>
        </ns0:is>
      </ns0:c>
      <ns0:c r="C71" t="inlineStr">
        <ns0:is>
          <ns0:t>Community access</ns0:t>
        </ns0:is>
      </ns0:c>
      <ns0:c r="D71" t="inlineStr">
        <ns0:is>
          <ns0:t>Core</ns0:t>
        </ns0:is>
      </ns0:c>
      <ns0:c r="E71" s="15" t="n">
        <ns0:v>133.5</ns0:v>
      </ns0:c>
      <ns0:c r="F71" s="15" t="n">
        <ns0:v>186.9</ns0:v>
      </ns0:c>
      <ns0:c r="G71" s="15" t="n">
        <ns0:v>200.25</ns0:v>
      </ns0:c>
      <ns0:c r="H71" s="15" t="n">
        <ns0:v>133.5</ns0:v>
      </ns0:c>
      <ns0:c r="I71" t="inlineStr">
        <ns0:is>
          <ns0:t>Claim against same item</ns0:t>
        </ns0:is>
      </ns0:c>
    </ns0:row>
    <ns0:row r="72">
      <ns0:c r="A72" t="inlineStr">
        <ns0:is>
          <ns0:t>Community access, public holiday</ns0:t>
        </ns0:is>
      </ns0:c>
      <ns0:c r="B72" t="inlineStr">
        <ns0:is>
          <ns0:t>04_102_0125_6_1</ns0:t>
        </ns0:is>
      </ns0:c>
      <ns0:c r="C72" t="inlineStr">
        <ns0:is>
          <ns0:t>Community access</ns0:t>
        </ns0:is>
      </ns0:c>
      <ns0:c r="D72" t="inlineStr">
        <ns0:is>
          <ns0:t>Core</ns0:t>
        </ns0:is>
      </ns0:c>
      <ns0:c r="E72" s="15" t="n">
        <ns0:v>163.46</ns0:v>
      </ns0:c>
      <ns0:c r="F72" s="15" t="n">
        <ns0:v>228.84</ns0:v>
      </ns0:c>
      <ns0:c r="G72" s="15" t="n">
        <ns0:v>245.19</ns0:v>
      </ns0:c>
      <ns0:c r="H72" s="15" t="n">
        <ns0:v>163.46</ns0:v>
      </ns0:c>
      <ns0:c r="I72" t="inlineStr">
        <ns0:is>
          <ns0:t>Claim against same item</ns0:t>
        </ns0:is>
      </ns0:c>
    </ns0:row>
    <ns0:row r="73">
      <ns0:c r="A73" t="inlineStr">
        <ns0:is>
          <ns0:t>Community access, high intensity, weekday daytime</ns0:t>
        </ns0:is>
      </ns0:c>
      <ns0:c r="B73" t="inlineStr">
        <ns0:is>
          <ns0:t>04_400_0104_1_1</ns0:t>
        </ns0:is>
      </ns0:c>
      <ns0:c r="C73" t="inlineStr">
        <ns0:is>
          <ns0:t>Community access</ns0:t>
        </ns0:is>
      </ns0:c>
      <ns0:c r="D73" t="inlineStr">
        <ns0:is>
          <ns0:t>Core</ns0:t>
        </ns0:is>
      </ns0:c>
      <ns0:c r="E73" s="15" t="n">
        <ns0:v>79.59999999999999</ns0:v>
      </ns0:c>
      <ns0:c r="F73" s="15" t="n">
        <ns0:v>111.44</ns0:v>
      </ns0:c>
      <ns0:c r="G73" s="15" t="n">
        <ns0:v>119.4</ns0:v>
      </ns0:c>
      <ns0:c r="H73" s="15" t="n">
        <ns0:v>79.59999999999999</ns0:v>
      </ns0:c>
      <ns0:c r="I73" t="inlineStr">
        <ns0:is>
          <ns0:t>Claim against same item</ns0:t>
        </ns0:is>
      </ns0:c>
    </ns0:row>
    <ns0:row r="74">
      <ns0:c r="A74" t="inlineStr">
        <ns0:is>
          <ns0:t>Community access, high intensity, weekday evening</ns0:t>
        </ns0:is>
      </ns0:c>
      <ns0:c r="B74" t="inlineStr">
        <ns0:is>
          <ns0:t>04_401_0104_1_1</ns0:t>
        </ns0:is>
      </ns0:c>
      <ns0:c r="C74" t="inlineStr">
        <ns0:is>
          <ns0:t>Community access</ns0:t>
        </ns0:is>
      </ns0:c>
      <ns0:c r="D74" t="inlineStr">
        <ns0:is>
          <ns0:t>Core</ns0:t>
        </ns0:is>
      </ns0:c>
      <ns0:c r="E74" s="15" t="n">
        <ns0:v>87.7</ns0:v>
      </ns0:c>
      <ns0:c r="F74" s="15" t="n">
        <ns0:v>122.78</ns0:v>
      </ns0:c>
      <ns0:c r="G74" s="15" t="n">
        <ns0:v>131.55</ns0:v>
      </ns0:c>
      <ns0:c r="H74" s="15" t="n">
        <ns0:v>87.7</ns0:v>
      </ns0:c>
      <ns0:c r="I74" t="inlineStr">
        <ns0:is>
          <ns0:t>Claim against same item</ns0:t>
        </ns0:is>
      </ns0:c>
    </ns0:row>
    <ns0:row r="75">
      <ns0:c r="A75" t="inlineStr">
        <ns0:is>
          <ns0:t>Community access, high intensity, Saturday</ns0:t>
        </ns0:is>
      </ns0:c>
      <ns0:c r="B75" t="inlineStr">
        <ns0:is>
          <ns0:t>04_402_0104_1_1</ns0:t>
        </ns0:is>
      </ns0:c>
      <ns0:c r="C75" t="inlineStr">
        <ns0:is>
          <ns0:t>Community access</ns0:t>
        </ns0:is>
      </ns0:c>
      <ns0:c r="D75" t="inlineStr">
        <ns0:is>
          <ns0:t>Core</ns0:t>
        </ns0:is>
      </ns0:c>
      <ns0:c r="E75" s="15" t="n">
        <ns0:v>112.01</ns0:v>
      </ns0:c>
      <ns0:c r="F75" s="15" t="n">
        <ns0:v>156.81</ns0:v>
      </ns0:c>
      <ns0:c r="G75" s="15" t="n">
        <ns0:v>168.02</ns0:v>
      </ns0:c>
      <ns0:c r="H75" s="15" t="n">
        <ns0:v>112.01</ns0:v>
      </ns0:c>
      <ns0:c r="I75" t="inlineStr">
        <ns0:is>
          <ns0:t>Claim against same item</ns0:t>
        </ns0:is>
      </ns0:c>
    </ns0:row>
    <ns0:row r="76">
      <ns0:c r="A76" t="inlineStr">
        <ns0:is>
          <ns0:t>Community access, high intensity, Sunday</ns0:t>
        </ns0:is>
      </ns0:c>
      <ns0:c r="B76" t="inlineStr">
        <ns0:is>
          <ns0:t>04_403_0104_1_1</ns0:t>
        </ns0:is>
      </ns0:c>
      <ns0:c r="C76" t="inlineStr">
        <ns0:is>
          <ns0:t>Community access</ns0:t>
        </ns0:is>
      </ns0:c>
      <ns0:c r="D76" t="inlineStr">
        <ns0:is>
          <ns0:t>Core</ns0:t>
        </ns0:is>
      </ns0:c>
      <ns0:c r="E76" s="15" t="n">
        <ns0:v>144.42</ns0:v>
      </ns0:c>
      <ns0:c r="F76" s="15" t="n">
        <ns0:v>202.19</ns0:v>
      </ns0:c>
      <ns0:c r="G76" s="15" t="n">
        <ns0:v>216.63</ns0:v>
      </ns0:c>
      <ns0:c r="H76" s="15" t="n">
        <ns0:v>144.42</ns0:v>
      </ns0:c>
      <ns0:c r="I76" t="inlineStr">
        <ns0:is>
          <ns0:t>Claim against same item</ns0:t>
        </ns0:is>
      </ns0:c>
    </ns0:row>
    <ns0:row r="77">
      <ns0:c r="A77" t="inlineStr">
        <ns0:is>
          <ns0:t>Supports in employment, weekday daytime</ns0:t>
        </ns0:is>
      </ns0:c>
      <ns0:c r="B77" t="inlineStr">
        <ns0:is>
          <ns0:t>04_801_0133_5_1</ns0:t>
        </ns0:is>
      </ns0:c>
      <ns0:c r="C77" t="inlineStr">
        <ns0:is>
          <ns0:t>Community access</ns0:t>
        </ns0:is>
      </ns0:c>
      <ns0:c r="D77" t="inlineStr">
        <ns0:is>
          <ns0:t>Core</ns0:t>
        </ns0:is>
      </ns0:c>
      <ns0:c r="E77" s="15" t="n">
        <ns0:v>73.58</ns0:v>
      </ns0:c>
      <ns0:c r="F77" s="15" t="n">
        <ns0:v>103.01</ns0:v>
      </ns0:c>
      <ns0:c r="G77" s="15" t="n">
        <ns0:v>110.37</ns0:v>
      </ns0:c>
      <ns0:c r="H77" s="15" t="n">
        <ns0:v>73.58</ns0:v>
      </ns0:c>
      <ns0:c r="I77" t="inlineStr">
        <ns0:is>
          <ns0:t>Claim against same item</ns0:t>
        </ns0:is>
      </ns0:c>
    </ns0:row>
    <ns0:row r="78">
      <ns0:c r="A78" t="inlineStr">
        <ns0:is>
          <ns0:t>Personal domestic activities</ns0:t>
        </ns0:is>
      </ns0:c>
      <ns0:c r="B78" t="inlineStr">
        <ns0:is>
          <ns0:t>01_004_0107_1_1</ns0:t>
        </ns0:is>
      </ns0:c>
      <ns0:c r="C78" t="inlineStr">
        <ns0:is>
          <ns0:t>Home and living</ns0:t>
        </ns0:is>
      </ns0:c>
      <ns0:c r="D78" t="inlineStr">
        <ns0:is>
          <ns0:t>Core</ns0:t>
        </ns0:is>
      </ns0:c>
      <ns0:c r="E78" s="15" t="n">
        <ns0:v>61.16</ns0:v>
      </ns0:c>
      <ns0:c r="F78" s="15" t="n">
        <ns0:v>85.62</ns0:v>
      </ns0:c>
      <ns0:c r="G78" s="15" t="n">
        <ns0:v>91.73999999999999</ns0:v>
      </ns0:c>
      <ns0:c r="H78" s="15" t="n">
        <ns0:v>61.16</ns0:v>
      </ns0:c>
      <ns0:c r="I78" t="inlineStr">
        <ns0:is>
          <ns0:t>Claim against same item</ns0:t>
        </ns0:is>
      </ns0:c>
    </ns0:row>
    <ns0:row r="79">
      <ns0:c r="A79" t="inlineStr">
        <ns0:is>
          <ns0:t>House cleaning and household activities</ns0:t>
        </ns0:is>
      </ns0:c>
      <ns0:c r="B79" t="inlineStr">
        <ns0:is>
          <ns0:t>01_020_0120_1_1</ns0:t>
        </ns0:is>
      </ns0:c>
      <ns0:c r="C79" t="inlineStr">
        <ns0:is>
          <ns0:t>Home and living</ns0:t>
        </ns0:is>
      </ns0:c>
      <ns0:c r="D79" t="inlineStr">
        <ns0:is>
          <ns0:t>Core</ns0:t>
        </ns0:is>
      </ns0:c>
      <ns0:c r="E79" s="15" t="n">
        <ns0:v>60.1</ns0:v>
      </ns0:c>
      <ns0:c r="F79" s="15" t="n">
        <ns0:v>84.14</ns0:v>
      </ns0:c>
      <ns0:c r="G79" s="15" t="n">
        <ns0:v>90.15000000000001</ns0:v>
      </ns0:c>
      <ns0:c r="H79" s="15" t="n">
        <ns0:v>60.1</ns0:v>
      </ns0:c>
      <ns0:c r="I79" t="inlineStr">
        <ns0:is>
          <ns0:t>Claim against same item</ns0:t>
        </ns0:is>
      </ns0:c>
    </ns0:row>
    <ns0:row r="80">
      <ns0:c r="A80" t="inlineStr">
        <ns0:is>
          <ns0:t>House or yard maintenance</ns0:t>
        </ns0:is>
      </ns0:c>
      <ns0:c r="B80" t="inlineStr">
        <ns0:is>
          <ns0:t>01_019_0120_1_1</ns0:t>
        </ns0:is>
      </ns0:c>
      <ns0:c r="C80" t="inlineStr">
        <ns0:is>
          <ns0:t>Home and living</ns0:t>
        </ns0:is>
      </ns0:c>
      <ns0:c r="D80" t="inlineStr">
        <ns0:is>
          <ns0:t>Core</ns0:t>
        </ns0:is>
      </ns0:c>
      <ns0:c r="E80" s="15" t="n">
        <ns0:v>59.01</ns0:v>
      </ns0:c>
      <ns0:c r="F80" s="15" t="n">
        <ns0:v>82.61</ns0:v>
      </ns0:c>
      <ns0:c r="G80" s="15" t="n">
        <ns0:v>88.52</ns0:v>
      </ns0:c>
      <ns0:c r="H80" s="15" t="n">
        <ns0:v>59.01</ns0:v>
      </ns0:c>
      <ns0:c r="I80" t="inlineStr">
        <ns0:is>
          <ns0:t>Claim against same item</ns0:t>
        </ns0:is>
      </ns0:c>
    </ns0:row>
    <ns0:row r="81">
      <ns0:c r="A81" t="inlineStr">
        <ns0:is>
          <ns0:t>Specialised home-based assistance for a child</ns0:t>
        </ns0:is>
      </ns0:c>
      <ns0:c r="B81" t="inlineStr">
        <ns0:is>
          <ns0:t>01_016_0104_1_1</ns0:t>
        </ns0:is>
      </ns0:c>
      <ns0:c r="C81" t="inlineStr">
        <ns0:is>
          <ns0:t>Home and living</ns0:t>
        </ns0:is>
      </ns0:c>
      <ns0:c r="D81" t="inlineStr">
        <ns0:is>
          <ns0:t>Core</ns0:t>
        </ns0:is>
      </ns0:c>
      <ns0:c r="E81" s="15" t="n">
        <ns0:v>61.16</ns0:v>
      </ns0:c>
      <ns0:c r="F81" s="15" t="n">
        <ns0:v>85.62</ns0:v>
      </ns0:c>
      <ns0:c r="G81" s="15" t="n">
        <ns0:v>91.73999999999999</ns0:v>
      </ns0:c>
      <ns0:c r="H81" s="15" t="n">
        <ns0:v>61.16</ns0:v>
      </ns0:c>
      <ns0:c r="I81" t="inlineStr">
        <ns0:is>
          <ns0:t>Claim against same item</ns0:t>
        </ns0:is>
      </ns0:c>
    </ns0:row>
    <ns0:row r="82">
      <ns0:c r="A82" t="inlineStr">
        <ns0:is>
          <ns0:t>Supported independent living, weekday daytime</ns0:t>
        </ns0:is>
      </ns0:c>
      <ns0:c r="B82" t="inlineStr">
        <ns0:is>
          <ns0:t>01_801_0115_1_1</ns0:t>
        </ns0:is>
      </ns0:c>
      <ns0:c r="C82" t="inlineStr">
        <ns0:is>
          <ns0:t>Home and living</ns0:t>
        </ns0:is>
      </ns0:c>
      <ns0:c r="D82" t="inlineStr">
        <ns0:is>
          <ns0:t>Core</ns0:t>
        </ns0:is>
      </ns0:c>
      <ns0:c r="E82" s="15" t="n">
        <ns0:v>73.58</ns0:v>
      </ns0:c>
      <ns0:c r="F82" s="15" t="n">
        <ns0:v>103.01</ns0:v>
      </ns0:c>
      <ns0:c r="G82" s="15" t="n">
        <ns0:v>110.37</ns0:v>
      </ns0:c>
      <ns0:c r="H82" s="15" t="n">
        <ns0:v>73.58</ns0:v>
      </ns0:c>
      <ns0:c r="I82" t="inlineStr">
        <ns0:is>
          <ns0:t>Claim against same item</ns0:t>
        </ns0:is>
      </ns0:c>
    </ns0:row>
    <ns0:row r="83">
      <ns0:c r="A83" t="inlineStr">
        <ns0:is>
          <ns0:t>Supported independent living, weekday evening</ns0:t>
        </ns0:is>
      </ns0:c>
      <ns0:c r="B83" t="inlineStr">
        <ns0:is>
          <ns0:t>01_802_0115_1_1</ns0:t>
        </ns0:is>
      </ns0:c>
      <ns0:c r="C83" t="inlineStr">
        <ns0:is>
          <ns0:t>Home and living</ns0:t>
        </ns0:is>
      </ns0:c>
      <ns0:c r="D83" t="inlineStr">
        <ns0:is>
          <ns0:t>Core</ns0:t>
        </ns0:is>
      </ns0:c>
      <ns0:c r="E83" s="15" t="n">
        <ns0:v>81.06999999999999</ns0:v>
      </ns0:c>
      <ns0:c r="F83" s="15" t="n">
        <ns0:v>113.5</ns0:v>
      </ns0:c>
      <ns0:c r="G83" s="15" t="n">
        <ns0:v>121.61</ns0:v>
      </ns0:c>
      <ns0:c r="H83" s="15" t="n">
        <ns0:v>81.06999999999999</ns0:v>
      </ns0:c>
      <ns0:c r="I83" t="inlineStr">
        <ns0:is>
          <ns0:t>Claim against same item</ns0:t>
        </ns0:is>
      </ns0:c>
    </ns0:row>
    <ns0:row r="84">
      <ns0:c r="A84" t="inlineStr">
        <ns0:is>
          <ns0:t>Supported independent living, weekday night</ns0:t>
        </ns0:is>
      </ns0:c>
      <ns0:c r="B84" t="inlineStr">
        <ns0:is>
          <ns0:t>01_803_0115_1_1</ns0:t>
        </ns0:is>
      </ns0:c>
      <ns0:c r="C84" t="inlineStr">
        <ns0:is>
          <ns0:t>Home and living</ns0:t>
        </ns0:is>
      </ns0:c>
      <ns0:c r="D84" t="inlineStr">
        <ns0:is>
          <ns0:t>Core</ns0:t>
        </ns0:is>
      </ns0:c>
      <ns0:c r="E84" s="15" t="n">
        <ns0:v>82.56999999999999</ns0:v>
      </ns0:c>
      <ns0:c r="F84" s="15" t="n">
        <ns0:v>115.6</ns0:v>
      </ns0:c>
      <ns0:c r="G84" s="15" t="n">
        <ns0:v>123.86</ns0:v>
      </ns0:c>
      <ns0:c r="H84" s="15" t="n">
        <ns0:v>82.56999999999999</ns0:v>
      </ns0:c>
      <ns0:c r="I84" t="inlineStr">
        <ns0:is>
          <ns0:t>Claim against same item</ns0:t>
        </ns0:is>
      </ns0:c>
    </ns0:row>
    <ns0:row r="85">
      <ns0:c r="A85" t="inlineStr">
        <ns0:is>
          <ns0:t>Supported independent living, Saturday</ns0:t>
        </ns0:is>
      </ns0:c>
      <ns0:c r="B85" t="inlineStr">
        <ns0:is>
          <ns0:t>01_804_0115_1_1</ns0:t>
        </ns0:is>
      </ns0:c>
      <ns0:c r="C85" t="inlineStr">
        <ns0:is>
          <ns0:t>Home and living</ns0:t>
        </ns0:is>
      </ns0:c>
      <ns0:c r="D85" t="inlineStr">
        <ns0:is>
          <ns0:t>Core</ns0:t>
        </ns0:is>
      </ns0:c>
      <ns0:c r="E85" s="15" t="n">
        <ns0:v>103.54</ns0:v>
      </ns0:c>
      <ns0:c r="F85" s="15" t="n">
        <ns0:v>144.96</ns0:v>
      </ns0:c>
      <ns0:c r="G85" s="15" t="n">
        <ns0:v>155.31</ns0:v>
      </ns0:c>
      <ns0:c r="H85" s="15" t="n">
        <ns0:v>103.54</ns0:v>
      </ns0:c>
      <ns0:c r="I85" t="inlineStr">
        <ns0:is>
          <ns0:t>Claim against same item</ns0:t>
        </ns0:is>
      </ns0:c>
    </ns0:row>
    <ns0:row r="86">
      <ns0:c r="A86" t="inlineStr">
        <ns0:is>
          <ns0:t>Supported independent living, Sunday</ns0:t>
        </ns0:is>
      </ns0:c>
      <ns0:c r="B86" t="inlineStr">
        <ns0:is>
          <ns0:t>01_805_0115_1_1</ns0:t>
        </ns0:is>
      </ns0:c>
      <ns0:c r="C86" t="inlineStr">
        <ns0:is>
          <ns0:t>Home and living</ns0:t>
        </ns0:is>
      </ns0:c>
      <ns0:c r="D86" t="inlineStr">
        <ns0:is>
          <ns0:t>Core</ns0:t>
        </ns0:is>
      </ns0:c>
      <ns0:c r="E86" s="15" t="n">
        <ns0:v>133.5</ns0:v>
      </ns0:c>
      <ns0:c r="F86" s="15" t="n">
        <ns0:v>186.9</ns0:v>
      </ns0:c>
      <ns0:c r="G86" s="15" t="n">
        <ns0:v>200.25</ns0:v>
      </ns0:c>
      <ns0:c r="H86" s="15" t="n">
        <ns0:v>133.5</ns0:v>
      </ns0:c>
      <ns0:c r="I86" t="inlineStr">
        <ns0:is>
          <ns0:t>Claim against same item</ns0:t>
        </ns0:is>
      </ns0:c>
    </ns0:row>
    <ns0:row r="87">
      <ns0:c r="A87" t="inlineStr">
        <ns0:is>
          <ns0:t>Individualised living options, exploration and design</ns0:t>
        </ns0:is>
      </ns0:c>
      <ns0:c r="B87" t="inlineStr">
        <ns0:is>
          <ns0:t>01_850_0106_1_1</ns0:t>
        </ns0:is>
      </ns0:c>
      <ns0:c r="C87" t="inlineStr">
        <ns0:is>
          <ns0:t>Home and living</ns0:t>
        </ns0:is>
      </ns0:c>
      <ns0:c r="D87" t="inlineStr">
        <ns0:is>
          <ns0:t>Core</ns0:t>
        </ns0:is>
      </ns0:c>
      <ns0:c r="E87" s="15" t="n">
        <ns0:v>100.14</ns0:v>
      </ns0:c>
      <ns0:c r="F87" s="15" t="n">
        <ns0:v>140.19</ns0:v>
      </ns0:c>
      <ns0:c r="G87" s="15" t="n">
        <ns0:v>150.21</ns0:v>
      </ns0:c>
      <ns0:c r="H87" s="15" t="n">
        <ns0:v>100.14</ns0:v>
      </ns0:c>
      <ns0:c r="I87" t="inlineStr">
        <ns0:is>
          <ns0:t>Claim against same item</ns0:t>
        </ns0:is>
      </ns0:c>
    </ns0:row>
    <ns0:row r="88">
      <ns0:c r="A88" t="inlineStr">
        <ns0:is>
          <ns0:t>Short term accommodation, weekday daytime</ns0:t>
        </ns0:is>
      </ns0:c>
      <ns0:c r="B88" t="inlineStr">
        <ns0:is>
          <ns0:t>01_200_0115_1_1</ns0:t>
        </ns0:is>
      </ns0:c>
      <ns0:c r="C88" t="inlineStr">
        <ns0:is>
          <ns0:t>Respite (short term accommodation)</ns0:t>
        </ns0:is>
      </ns0:c>
      <ns0:c r="D88" t="inlineStr">
        <ns0:is>
          <ns0:t>Core</ns0:t>
        </ns0:is>
      </ns0:c>
      <ns0:c r="E88" s="15" t="n">
        <ns0:v>73.58</ns0:v>
      </ns0:c>
      <ns0:c r="F88" s="15" t="n">
        <ns0:v>103.01</ns0:v>
      </ns0:c>
      <ns0:c r="G88" s="15" t="n">
        <ns0:v>110.37</ns0:v>
      </ns0:c>
      <ns0:c r="H88" s="15" t="n">
        <ns0:v>73.58</ns0:v>
      </ns0:c>
      <ns0:c r="I88" t="inlineStr">
        <ns0:is>
          <ns0:t>Claim against same item</ns0:t>
        </ns0:is>
      </ns0:c>
    </ns0:row>
    <ns0:row r="89">
      <ns0:c r="A89" t="inlineStr">
        <ns0:is>
          <ns0:t>Short term accommodation, weekday evening</ns0:t>
        </ns0:is>
      </ns0:c>
      <ns0:c r="B89" t="inlineStr">
        <ns0:is>
          <ns0:t>01_201_0115_1_1</ns0:t>
        </ns0:is>
      </ns0:c>
      <ns0:c r="C89" t="inlineStr">
        <ns0:is>
          <ns0:t>Respite (short term accommodation)</ns0:t>
        </ns0:is>
      </ns0:c>
      <ns0:c r="D89" t="inlineStr">
        <ns0:is>
          <ns0:t>Core</ns0:t>
        </ns0:is>
      </ns0:c>
      <ns0:c r="E89" s="15" t="n">
        <ns0:v>81.06999999999999</ns0:v>
      </ns0:c>
      <ns0:c r="F89" s="15" t="n">
        <ns0:v>113.5</ns0:v>
      </ns0:c>
      <ns0:c r="G89" s="15" t="n">
        <ns0:v>121.61</ns0:v>
      </ns0:c>
      <ns0:c r="H89" s="15" t="n">
        <ns0:v>81.06999999999999</ns0:v>
      </ns0:c>
      <ns0:c r="I89" t="inlineStr">
        <ns0:is>
          <ns0:t>Claim against same item</ns0:t>
        </ns0:is>
      </ns0:c>
    </ns0:row>
    <ns0:row r="90">
      <ns0:c r="A90" t="inlineStr">
        <ns0:is>
          <ns0:t>Short term accommodation, weekday night</ns0:t>
        </ns0:is>
      </ns0:c>
      <ns0:c r="B90" t="inlineStr">
        <ns0:is>
          <ns0:t>01_205_0115_1_1</ns0:t>
        </ns0:is>
      </ns0:c>
      <ns0:c r="C90" t="inlineStr">
        <ns0:is>
          <ns0:t>Respite (short term accommodation)</ns0:t>
        </ns0:is>
      </ns0:c>
      <ns0:c r="D90" t="inlineStr">
        <ns0:is>
          <ns0:t>Core</ns0:t>
        </ns0:is>
      </ns0:c>
      <ns0:c r="E90" s="15" t="n">
        <ns0:v>82.56999999999999</ns0:v>
      </ns0:c>
      <ns0:c r="F90" s="15" t="n">
        <ns0:v>115.6</ns0:v>
      </ns0:c>
      <ns0:c r="G90" s="15" t="n">
        <ns0:v>123.86</ns0:v>
      </ns0:c>
      <ns0:c r="H90" s="15" t="n">
        <ns0:v>82.56999999999999</ns0:v>
      </ns0:c>
      <ns0:c r="I90" t="inlineStr">
        <ns0:is>
          <ns0:t>Claim against same item</ns0:t>
        </ns0:is>
      </ns0:c>
    </ns0:row>
    <ns0:row r="91">
      <ns0:c r="A91" t="inlineStr">
        <ns0:is>
          <ns0:t>Short term accommodation, Saturday</ns0:t>
        </ns0:is>
      </ns0:c>
      <ns0:c r="B91" t="inlineStr">
        <ns0:is>
          <ns0:t>01_202_0115_1_1</ns0:t>
        </ns0:is>
      </ns0:c>
      <ns0:c r="C91" t="inlineStr">
        <ns0:is>
          <ns0:t>Respite (short term accommodation)</ns0:t>
        </ns0:is>
      </ns0:c>
      <ns0:c r="D91" t="inlineStr">
        <ns0:is>
          <ns0:t>Core</ns0:t>
        </ns0:is>
      </ns0:c>
      <ns0:c r="E91" s="15" t="n">
        <ns0:v>103.54</ns0:v>
      </ns0:c>
      <ns0:c r="F91" s="15" t="n">
        <ns0:v>144.96</ns0:v>
      </ns0:c>
      <ns0:c r="G91" s="15" t="n">
        <ns0:v>155.31</ns0:v>
      </ns0:c>
      <ns0:c r="H91" s="15" t="n">
        <ns0:v>103.54</ns0:v>
      </ns0:c>
      <ns0:c r="I91" t="inlineStr">
        <ns0:is>
          <ns0:t>Claim against same item</ns0:t>
        </ns0:is>
      </ns0:c>
    </ns0:row>
    <ns0:row r="92">
      <ns0:c r="A92" t="inlineStr">
        <ns0:is>
          <ns0:t>Short term accommodation, Sunday</ns0:t>
        </ns0:is>
      </ns0:c>
      <ns0:c r="B92" t="inlineStr">
        <ns0:is>
          <ns0:t>01_203_0115_1_1</ns0:t>
        </ns0:is>
      </ns0:c>
      <ns0:c r="C92" t="inlineStr">
        <ns0:is>
          <ns0:t>Respite (short term accommodation)</ns0:t>
        </ns0:is>
      </ns0:c>
      <ns0:c r="D92" t="inlineStr">
        <ns0:is>
          <ns0:t>Core</ns0:t>
        </ns0:is>
      </ns0:c>
      <ns0:c r="E92" s="15" t="n">
        <ns0:v>133.5</ns0:v>
      </ns0:c>
      <ns0:c r="F92" s="15" t="n">
        <ns0:v>186.9</ns0:v>
      </ns0:c>
      <ns0:c r="G92" s="15" t="n">
        <ns0:v>200.25</ns0:v>
      </ns0:c>
      <ns0:c r="H92" s="15" t="n">
        <ns0:v>133.5</ns0:v>
      </ns0:c>
      <ns0:c r="I92" t="inlineStr">
        <ns0:is>
          <ns0:t>Claim against same item</ns0:t>
        </ns0:is>
      </ns0:c>
    </ns0:row>
    <ns0:row r="93">
      <ns0:c r="A93" t="inlineStr">
        <ns0:is>
          <ns0:t>Short term accommodation, public holiday</ns0:t>
        </ns0:is>
      </ns0:c>
      <ns0:c r="B93" t="inlineStr">
        <ns0:is>
          <ns0:t>01_204_0115_1_1</ns0:t>
        </ns0:is>
      </ns0:c>
      <ns0:c r="C93" t="inlineStr">
        <ns0:is>
          <ns0:t>Respite (short term accommodation)</ns0:t>
        </ns0:is>
      </ns0:c>
      <ns0:c r="D93" t="inlineStr">
        <ns0:is>
          <ns0:t>Core</ns0:t>
        </ns0:is>
      </ns0:c>
      <ns0:c r="E93" s="15" t="n">
        <ns0:v>163.46</ns0:v>
      </ns0:c>
      <ns0:c r="F93" s="15" t="n">
        <ns0:v>228.84</ns0:v>
      </ns0:c>
      <ns0:c r="G93" s="15" t="n">
        <ns0:v>245.19</ns0:v>
      </ns0:c>
      <ns0:c r="H93" s="15" t="n">
        <ns0:v>163.46</ns0:v>
      </ns0:c>
      <ns0:c r="I93" t="inlineStr">
        <ns0:is>
          <ns0:t>Claim against same item</ns0:t>
        </ns0:is>
      </ns0:c>
    </ns0:row>
    <ns0:row r="94">
      <ns0:c r="A94" t="inlineStr">
        <ns0:is>
          <ns0:t>Registered nurse, weekday daytime</ns0:t>
        </ns0:is>
      </ns0:c>
      <ns0:c r="B94" t="inlineStr">
        <ns0:is>
          <ns0:t>01_606_0114_1_1</ns0:t>
        </ns0:is>
      </ns0:c>
      <ns0:c r="C94" t="inlineStr">
        <ns0:is>
          <ns0:t>Nursing</ns0:t>
        </ns0:is>
      </ns0:c>
      <ns0:c r="D94" t="inlineStr">
        <ns0:is>
          <ns0:t>Core</ns0:t>
        </ns0:is>
      </ns0:c>
      <ns0:c r="E94" s="15" t="n">
        <ns0:v>128.05</ns0:v>
      </ns0:c>
      <ns0:c r="F94" s="15" t="n">
        <ns0:v>179.27</ns0:v>
      </ns0:c>
      <ns0:c r="G94" s="15" t="n">
        <ns0:v>192.08</ns0:v>
      </ns0:c>
      <ns0:c r="H94" s="15" t="n">
        <ns0:v>128.05</ns0:v>
      </ns0:c>
      <ns0:c r="I94" t="inlineStr">
        <ns0:is>
          <ns0:t>Claim against same item</ns0:t>
        </ns0:is>
      </ns0:c>
    </ns0:row>
    <ns0:row r="95">
      <ns0:c r="A95" t="inlineStr">
        <ns0:is>
          <ns0:t>Registered nurse, weekday evening</ns0:t>
        </ns0:is>
      </ns0:c>
      <ns0:c r="B95" t="inlineStr">
        <ns0:is>
          <ns0:t>01_607_0114_1_1</ns0:t>
        </ns0:is>
      </ns0:c>
      <ns0:c r="C95" t="inlineStr">
        <ns0:is>
          <ns0:t>Nursing</ns0:t>
        </ns0:is>
      </ns0:c>
      <ns0:c r="D95" t="inlineStr">
        <ns0:is>
          <ns0:t>Core</ns0:t>
        </ns0:is>
      </ns0:c>
      <ns0:c r="E95" s="15" t="n">
        <ns0:v>141.27</ns0:v>
      </ns0:c>
      <ns0:c r="F95" s="15" t="n">
        <ns0:v>197.78</ns0:v>
      </ns0:c>
      <ns0:c r="G95" s="15" t="n">
        <ns0:v>211.91</ns0:v>
      </ns0:c>
      <ns0:c r="H95" s="15" t="n">
        <ns0:v>141.27</ns0:v>
      </ns0:c>
      <ns0:c r="I95" t="inlineStr">
        <ns0:is>
          <ns0:t>Claim against same item</ns0:t>
        </ns0:is>
      </ns0:c>
    </ns0:row>
    <ns0:row r="96">
      <ns0:c r="A96" t="inlineStr">
        <ns0:is>
          <ns0:t>Registered nurse, Saturday</ns0:t>
        </ns0:is>
      </ns0:c>
      <ns0:c r="B96" t="inlineStr">
        <ns0:is>
          <ns0:t>01_608_0114_1_1</ns0:t>
        </ns0:is>
      </ns0:c>
      <ns0:c r="C96" t="inlineStr">
        <ns0:is>
          <ns0:t>Nursing</ns0:t>
        </ns0:is>
      </ns0:c>
      <ns0:c r="D96" t="inlineStr">
        <ns0:is>
          <ns0:t>Core</ns0:t>
        </ns0:is>
      </ns0:c>
      <ns0:c r="E96" s="15" t="n">
        <ns0:v>182.75</ns0:v>
      </ns0:c>
      <ns0:c r="F96" s="15" t="n">
        <ns0:v>255.85</ns0:v>
      </ns0:c>
      <ns0:c r="G96" s="15" t="n">
        <ns0:v>274.13</ns0:v>
      </ns0:c>
      <ns0:c r="H96" s="15" t="n">
        <ns0:v>182.75</ns0:v>
      </ns0:c>
      <ns0:c r="I96" t="inlineStr">
        <ns0:is>
          <ns0:t>Claim against same item</ns0:t>
        </ns0:is>
      </ns0:c>
    </ns0:row>
    <ns0:row r="97">
      <ns0:c r="A97" t="inlineStr">
        <ns0:is>
          <ns0:t>Registered nurse, Sunday</ns0:t>
        </ns0:is>
      </ns0:c>
      <ns0:c r="B97" t="inlineStr">
        <ns0:is>
          <ns0:t>01_609_0114_1_1</ns0:t>
        </ns0:is>
      </ns0:c>
      <ns0:c r="C97" t="inlineStr">
        <ns0:is>
          <ns0:t>Nursing</ns0:t>
        </ns0:is>
      </ns0:c>
      <ns0:c r="D97" t="inlineStr">
        <ns0:is>
          <ns0:t>Core</ns0:t>
        </ns0:is>
      </ns0:c>
      <ns0:c r="E97" s="15" t="n">
        <ns0:v>210.09</ns0:v>
      </ns0:c>
      <ns0:c r="F97" s="15" t="n">
        <ns0:v>294.13</ns0:v>
      </ns0:c>
      <ns0:c r="G97" s="15" t="n">
        <ns0:v>315.14</ns0:v>
      </ns0:c>
      <ns0:c r="H97" s="15" t="n">
        <ns0:v>210.09</ns0:v>
      </ns0:c>
      <ns0:c r="I97" t="inlineStr">
        <ns0:is>
          <ns0:t>Claim against same item</ns0:t>
        </ns0:is>
      </ns0:c>
    </ns0:row>
    <ns0:row r="98">
      <ns0:c r="A98" t="inlineStr">
        <ns0:is>
          <ns0:t>Enrolled nurse, weekday daytime</ns0:t>
        </ns0:is>
      </ns0:c>
      <ns0:c r="B98" t="inlineStr">
        <ns0:is>
          <ns0:t>01_600_0114_1_1</ns0:t>
        </ns0:is>
      </ns0:c>
      <ns0:c r="C98" t="inlineStr">
        <ns0:is>
          <ns0:t>Nursing</ns0:t>
        </ns0:is>
      </ns0:c>
      <ns0:c r="D98" t="inlineStr">
        <ns0:is>
          <ns0:t>Core</ns0:t>
        </ns0:is>
      </ns0:c>
      <ns0:c r="E98" s="15" t="n">
        <ns0:v>103.44</ns0:v>
      </ns0:c>
      <ns0:c r="F98" s="15" t="n">
        <ns0:v>144.82</ns0:v>
      </ns0:c>
      <ns0:c r="G98" s="15" t="n">
        <ns0:v>155.16</ns0:v>
      </ns0:c>
      <ns0:c r="H98" s="15" t="n">
        <ns0:v>103.44</ns0:v>
      </ns0:c>
      <ns0:c r="I98" t="inlineStr">
        <ns0:is>
          <ns0:t>Claim against same item</ns0:t>
        </ns0:is>
      </ns0:c>
    </ns0:row>
    <ns0:row r="99">
      <ns0:c r="A99" t="inlineStr">
        <ns0:is>
          <ns0:t>Enrolled nurse, weekday evening</ns0:t>
        </ns0:is>
      </ns0:c>
      <ns0:c r="B99" t="inlineStr">
        <ns0:is>
          <ns0:t>01_601_0114_1_1</ns0:t>
        </ns0:is>
      </ns0:c>
      <ns0:c r="C99" t="inlineStr">
        <ns0:is>
          <ns0:t>Nursing</ns0:t>
        </ns0:is>
      </ns0:c>
      <ns0:c r="D99" t="inlineStr">
        <ns0:is>
          <ns0:t>Core</ns0:t>
        </ns0:is>
      </ns0:c>
      <ns0:c r="E99" s="15" t="n">
        <ns0:v>114.1</ns0:v>
      </ns0:c>
      <ns0:c r="F99" s="15" t="n">
        <ns0:v>159.74</ns0:v>
      </ns0:c>
      <ns0:c r="G99" s="15" t="n">
        <ns0:v>171.15</ns0:v>
      </ns0:c>
      <ns0:c r="H99" s="15" t="n">
        <ns0:v>114.1</ns0:v>
      </ns0:c>
      <ns0:c r="I99" t="inlineStr">
        <ns0:is>
          <ns0:t>Claim against same item</ns0:t>
        </ns0:is>
      </ns0:c>
    </ns0:row>
    <ns0:row r="100">
      <ns0:c r="A100" t="inlineStr">
        <ns0:is>
          <ns0:t>Enrolled nurse, Saturday</ns0:t>
        </ns0:is>
      </ns0:c>
      <ns0:c r="B100" t="inlineStr">
        <ns0:is>
          <ns0:t>01_602_0114_1_1</ns0:t>
        </ns0:is>
      </ns0:c>
      <ns0:c r="C100" t="inlineStr">
        <ns0:is>
          <ns0:t>Nursing</ns0:t>
        </ns0:is>
      </ns0:c>
      <ns0:c r="D100" t="inlineStr">
        <ns0:is>
          <ns0:t>Core</ns0:t>
        </ns0:is>
      </ns0:c>
      <ns0:c r="E100" s="15" t="n">
        <ns0:v>147.55</ns0:v>
      </ns0:c>
      <ns0:c r="F100" s="15" t="n">
        <ns0:v>206.57</ns0:v>
      </ns0:c>
      <ns0:c r="G100" s="15" t="n">
        <ns0:v>221.33</ns0:v>
      </ns0:c>
      <ns0:c r="H100" s="15" t="n">
        <ns0:v>147.55</ns0:v>
      </ns0:c>
      <ns0:c r="I100" t="inlineStr">
        <ns0:is>
          <ns0:t>Claim against same item</ns0:t>
        </ns0:is>
      </ns0:c>
    </ns0:row>
    <ns0:row r="101">
      <ns0:c r="A101" t="inlineStr">
        <ns0:is>
          <ns0:t>Enrolled nurse, Sunday</ns0:t>
        </ns0:is>
      </ns0:c>
      <ns0:c r="B101" t="inlineStr">
        <ns0:is>
          <ns0:t>01_603_0114_1_1</ns0:t>
        </ns0:is>
      </ns0:c>
      <ns0:c r="C101" t="inlineStr">
        <ns0:is>
          <ns0:t>Nursing</ns0:t>
        </ns0:is>
      </ns0:c>
      <ns0:c r="D101" t="inlineStr">
        <ns0:is>
          <ns0:t>Core</ns0:t>
        </ns0:is>
      </ns0:c>
      <ns0:c r="E101" s="15" t="n">
        <ns0:v>169.62</ns0:v>
      </ns0:c>
      <ns0:c r="F101" s="15" t="n">
        <ns0:v>237.47</ns0:v>
      </ns0:c>
      <ns0:c r="G101" s="15" t="n">
        <ns0:v>254.43</ns0:v>
      </ns0:c>
      <ns0:c r="H101" s="15" t="n">
        <ns0:v>169.62</ns0:v>
      </ns0:c>
      <ns0:c r="I101" t="inlineStr">
        <ns0:is>
          <ns0:t>Claim against same item</ns0:t>
        </ns0:is>
      </ns0:c>
    </ns0:row>
    <ns0:row r="102">
      <ns0:c r="A102" t="inlineStr">
        <ns0:is>
          <ns0:t>Clinical nurse, weekday daytime</ns0:t>
        </ns0:is>
      </ns0:c>
      <ns0:c r="B102" t="inlineStr">
        <ns0:is>
          <ns0:t>01_612_0114_1_1</ns0:t>
        </ns0:is>
      </ns0:c>
      <ns0:c r="C102" t="inlineStr">
        <ns0:is>
          <ns0:t>Nursing</ns0:t>
        </ns0:is>
      </ns0:c>
      <ns0:c r="D102" t="inlineStr">
        <ns0:is>
          <ns0:t>Core</ns0:t>
        </ns0:is>
      </ns0:c>
      <ns0:c r="E102" s="15" t="n">
        <ns0:v>148.13</ns0:v>
      </ns0:c>
      <ns0:c r="F102" s="15" t="n">
        <ns0:v>207.38</ns0:v>
      </ns0:c>
      <ns0:c r="G102" s="15" t="n">
        <ns0:v>222.2</ns0:v>
      </ns0:c>
      <ns0:c r="H102" s="15" t="n">
        <ns0:v>148.13</ns0:v>
      </ns0:c>
      <ns0:c r="I102" t="inlineStr">
        <ns0:is>
          <ns0:t>Claim against same item</ns0:t>
        </ns0:is>
      </ns0:c>
    </ns0:row>
    <ns0:row r="103">
      <ns0:c r="A103" t="inlineStr">
        <ns0:is>
          <ns0:t>Nurse practitioner, weekday daytime</ns0:t>
        </ns0:is>
      </ns0:c>
      <ns0:c r="B103" t="inlineStr">
        <ns0:is>
          <ns0:t>01_624_0114_1_1</ns0:t>
        </ns0:is>
      </ns0:c>
      <ns0:c r="C103" t="inlineStr">
        <ns0:is>
          <ns0:t>Nursing</ns0:t>
        </ns0:is>
      </ns0:c>
      <ns0:c r="D103" t="inlineStr">
        <ns0:is>
          <ns0:t>Core</ns0:t>
        </ns0:is>
      </ns0:c>
      <ns0:c r="E103" s="15" t="n">
        <ns0:v>183.15</ns0:v>
      </ns0:c>
      <ns0:c r="F103" s="15" t="n">
        <ns0:v>256.41</ns0:v>
      </ns0:c>
      <ns0:c r="G103" s="15" t="n">
        <ns0:v>274.73</ns0:v>
      </ns0:c>
      <ns0:c r="H103" s="15" t="n">
        <ns0:v>183.15</ns0:v>
      </ns0:c>
      <ns0:c r="I103" t="inlineStr">
        <ns0:is>
          <ns0:t>Claim against same item</ns0:t>
        </ns0:is>
      </ns0:c>
    </ns0:row>
  </ns0:sheetData>
  <ns0:pageMargins left="0.75" right="0.75" top="1" bottom="1" header="0.5" footer="0.5"/>
</ns0: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24103A934BEEAA4588B85F5BED640E80" ma:contentTypeVersion="18" ma:contentTypeDescription="Create a new document." ma:contentTypeScope="" ma:versionID="c5f95827286f0d319f98e6bbbd652da2">
  <xsd:schema xmlns:xsd="http://www.w3.org/2001/XMLSchema" xmlns:xs="http://www.w3.org/2001/XMLSchema" xmlns:p="http://schemas.microsoft.com/office/2006/metadata/properties" xmlns:ns2="e2aecc69-47c5-40c0-b8dc-fa59836ea437" xmlns:ns3="aab9e0d6-8d29-446e-a5b0-116d88b53b0f" targetNamespace="http://schemas.microsoft.com/office/2006/metadata/properties" ma:root="true" ma:fieldsID="8b7fe8958d3647c9023faeccd3740d41" ns2:_="" ns3:_="">
    <xsd:import namespace="e2aecc69-47c5-40c0-b8dc-fa59836ea437"/>
    <xsd:import namespace="aab9e0d6-8d29-446e-a5b0-116d88b53b0f"/>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OCR" minOccurs="0"/>
                <xsd:element ref="ns2:MediaServiceGenerationTime" minOccurs="0"/>
                <xsd:element ref="ns2:MediaServiceEventHashCode" minOccurs="0"/>
                <xsd:element ref="ns2:MediaServiceDateTaken" minOccurs="0"/>
                <xsd:element ref="ns2:MediaServiceAutoKeyPoints" minOccurs="0"/>
                <xsd:element ref="ns2:MediaServiceKeyPoints" minOccurs="0"/>
                <xsd:element ref="ns2:MediaServiceLocation" minOccurs="0"/>
                <xsd:element ref="ns3:SharedWithUsers" minOccurs="0"/>
                <xsd:element ref="ns3:SharedWithDetails" minOccurs="0"/>
                <xsd:element ref="ns2:MediaLengthInSeconds" minOccurs="0"/>
                <xsd:element ref="ns2:lcf76f155ced4ddcb4097134ff3c332f" minOccurs="0"/>
                <xsd:element ref="ns3:TaxCatchAll"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e2aecc69-47c5-40c0-b8dc-fa59836ea437"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DateTaken" ma:index="14" nillable="true" ma:displayName="MediaServiceDateTaken" ma:hidden="true" ma:internalName="MediaServiceDateTaken" ma:readOnly="true">
      <xsd:simpleType>
        <xsd:restriction base="dms:Text"/>
      </xsd:simpleType>
    </xsd:element>
    <xsd:element name="MediaServiceAutoKeyPoints" ma:index="15" nillable="true" ma:displayName="MediaServiceAutoKeyPoints" ma:hidden="true" ma:internalName="MediaServiceAutoKeyPoints" ma:readOnly="true">
      <xsd:simpleType>
        <xsd:restriction base="dms:Note"/>
      </xsd:simpleType>
    </xsd:element>
    <xsd:element name="MediaServiceKeyPoints" ma:index="16" nillable="true" ma:displayName="KeyPoints" ma:internalName="MediaServiceKeyPoints" ma:readOnly="true">
      <xsd:simpleType>
        <xsd:restriction base="dms:Note">
          <xsd:maxLength value="255"/>
        </xsd:restriction>
      </xsd:simpleType>
    </xsd:element>
    <xsd:element name="MediaServiceLocation" ma:index="17" nillable="true" ma:displayName="Location" ma:internalName="MediaServiceLocation" ma:readOnly="true">
      <xsd:simpleType>
        <xsd:restriction base="dms:Text"/>
      </xsd:simpleType>
    </xsd:element>
    <xsd:element name="MediaLengthInSeconds" ma:index="20" nillable="true" ma:displayName="MediaLengthInSeconds" ma:hidden="true" ma:internalName="MediaLengthInSeconds" ma:readOnly="true">
      <xsd:simpleType>
        <xsd:restriction base="dms:Unknown"/>
      </xsd:simpleType>
    </xsd:element>
    <xsd:element name="lcf76f155ced4ddcb4097134ff3c332f" ma:index="22" nillable="true" ma:taxonomy="true" ma:internalName="lcf76f155ced4ddcb4097134ff3c332f" ma:taxonomyFieldName="MediaServiceImageTags" ma:displayName="Image Tags" ma:readOnly="false" ma:fieldId="{5cf76f15-5ced-4ddc-b409-7134ff3c332f}" ma:taxonomyMulti="true" ma:sspId="834ccac5-e8c2-4a3a-875c-e0521aa356e8"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4"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5"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aab9e0d6-8d29-446e-a5b0-116d88b53b0f" elementFormDefault="qualified">
    <xsd:import namespace="http://schemas.microsoft.com/office/2006/documentManagement/types"/>
    <xsd:import namespace="http://schemas.microsoft.com/office/infopath/2007/PartnerControls"/>
    <xsd:element name="SharedWithUsers" ma:index="1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Shared With Details" ma:internalName="SharedWithDetails" ma:readOnly="true">
      <xsd:simpleType>
        <xsd:restriction base="dms:Note">
          <xsd:maxLength value="255"/>
        </xsd:restriction>
      </xsd:simpleType>
    </xsd:element>
    <xsd:element name="TaxCatchAll" ma:index="23" nillable="true" ma:displayName="Taxonomy Catch All Column" ma:hidden="true" ma:list="{e7c0298a-2c99-482f-8eb4-b716cf217908}" ma:internalName="TaxCatchAll" ma:showField="CatchAllData" ma:web="aab9e0d6-8d29-446e-a5b0-116d88b53b0f">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e2aecc69-47c5-40c0-b8dc-fa59836ea437">
      <Terms xmlns="http://schemas.microsoft.com/office/infopath/2007/PartnerControls"/>
    </lcf76f155ced4ddcb4097134ff3c332f>
    <TaxCatchAll xmlns="aab9e0d6-8d29-446e-a5b0-116d88b53b0f" xsi:nil="true"/>
  </documentManagement>
</p:properties>
</file>

<file path=customXml/itemProps1.xml><?xml version="1.0" encoding="utf-8"?>
<ds:datastoreItem xmlns:ds="http://schemas.openxmlformats.org/officeDocument/2006/customXml" ds:itemID="{91DC6291-291B-4D66-953F-242A63010A58}"/>
</file>

<file path=customXml/itemProps2.xml><?xml version="1.0" encoding="utf-8"?>
<ds:datastoreItem xmlns:ds="http://schemas.openxmlformats.org/officeDocument/2006/customXml" ds:itemID="{8F64041A-5854-4674-9E57-46B883E2A2F4}"/>
</file>

<file path=customXml/itemProps3.xml><?xml version="1.0" encoding="utf-8"?>
<ds:datastoreItem xmlns:ds="http://schemas.openxmlformats.org/officeDocument/2006/customXml" ds:itemID="{13DF4BB9-B44A-45A6-8F44-F1161DC5E688}"/>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openpyxl</dc:creator>
  <dcterms:created xsi:type="dcterms:W3CDTF">2026-09-27T16:11:15Z</dcterms:created>
  <dcterms:modified xsi:type="dcterms:W3CDTF">2026-09-27T16:11:15Z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0x01010024103A934BEEAA4588B85F5BED640E80</vt:lpwstr>
  </property>
  <property fmtid="{D5CDD505-2E9C-101B-9397-08002B2CF9AE}" pid="3" name="MediaServiceImageTags">
    <vt:lpwstr/>
  </property>
</Properties>
</file>